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5" yWindow="15" windowWidth="11310" windowHeight="12720" tabRatio="874"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r:id="rId19"/>
    <sheet name="Форма 4.2.2 | Т-ТН" sheetId="627"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тарифов'!$F$20:$F$31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тарифов'!$E$20:$W$31</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потр'!$M$18:$CH$42</definedName>
    <definedName name="checkCell_List06_13_double_date">'Форма 4.2.1 | Т-ТЭ | потр'!$CI$18:$CI$42</definedName>
    <definedName name="checkCell_List06_13_unique_t">'Форма 4.2.1 | Т-ТЭ | потр'!$M$18:$M$42</definedName>
    <definedName name="checkCell_List06_13_unique_t1">'Форма 4.2.1 | Т-ТЭ | потр'!$CJ$18:$CJ$42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Т-ТН'!$M$18:$CH$28</definedName>
    <definedName name="checkCell_List06_4_double_date">'Форма 4.2.2 | Т-ТН'!$CI$18:$CI$28</definedName>
    <definedName name="checkCell_List06_4_unique_t">'Форма 4.2.2 | Т-ТН'!$M$18:$M$28</definedName>
    <definedName name="checkCell_List06_4_unique_t1">'Форма 4.2.2 | Т-ТН'!$CJ$18:$CJ$28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et_union_hor!$O$85:$CG$90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et_union_hor!$CG$85:$CG$98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тарифов'!$K$20:$K$31</definedName>
    <definedName name="flagSource">'Перечень тарифов'!$S$20:$S$31</definedName>
    <definedName name="flagST">'Перечень тарифов'!$O$20:$O$31</definedName>
    <definedName name="flagTN">'Форма 4.2.4 | Т-подкл'!$N$18:$N$31</definedName>
    <definedName name="flagTS">'Форма 4.2.4 | Т-подкл'!$R$18:$R$31</definedName>
    <definedName name="flagTwoTariff">'Перечень тарифов'!$G$20:$G$31</definedName>
    <definedName name="flagUsedTer_List01">Территории!$P$11:$P$15</definedName>
    <definedName name="group_rates">'Перечень тарифов'!$E$20:$E$31</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тарифов'!$A$20:$A$31</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потр'!$O$18:$O$42</definedName>
    <definedName name="List06_13_MC2">'Форма 4.2.1 | Т-ТЭ | потр'!$CG$18:$CG$42</definedName>
    <definedName name="List06_13_note">'Форма 4.2.1 | Т-ТЭ | потр'!$CH$18:$CH$42</definedName>
    <definedName name="List06_13_Period">'Форма 4.2.1 | Т-ТЭ | потр'!$O$18:$U$42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Т-ТН'!$CG$18:$CG$28</definedName>
    <definedName name="List06_4_note">'Форма 4.2.2 | Т-ТН'!$CH$18:$CH$28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4.8'!$H$11:$H$37</definedName>
    <definedName name="List12_note">'Форма 4.8'!$I$10:$I$37</definedName>
    <definedName name="ListForms">modSheetMain!$A:$A</definedName>
    <definedName name="logical">TEHSHEET!$D$2:$D$3</definedName>
    <definedName name="mo_List01">Территории!$K$11:$K$15</definedName>
    <definedName name="MODesc">'Перечень тарифов'!$N$20:$N$31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тарифов'!$J$20:$J$31</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4.8'!$E$18:$E$24</definedName>
    <definedName name="pCng_List12_6">'Форма 4.8'!$E$36:$E$37</definedName>
    <definedName name="pDbl_List12_5">'Форма 4.8'!$G$33:$G$34</definedName>
    <definedName name="pDbl_List12_5_copy">'Форма 4.8'!$L$33:$L$34</definedName>
    <definedName name="pDbl_List12_5_copy2">'Форма 4.8'!$K$33:$K$34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тарифов'!$C$20:$C$31</definedName>
    <definedName name="pDel_List02_1">'Перечень тарифов'!$H$20:$H$31</definedName>
    <definedName name="pDel_List02_2">'Перечень тарифов'!$L$20:$L$31</definedName>
    <definedName name="pDel_List02_3">'Перечень тарифов'!$P$20:$P$31</definedName>
    <definedName name="pDel_List02_4">'Перечень тарифов'!$T$20:$T$31</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потр'!$K$18:$K$42</definedName>
    <definedName name="pDel_List06_13_2">'Форма 4.2.1 | Т-ТЭ | потр'!$J$18:$J$42</definedName>
    <definedName name="pDel_List06_13_3">'Форма 4.2.1 | Т-ТЭ | потр'!$I$18:$I$42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4.8'!$C$18:$C$24</definedName>
    <definedName name="pDel_List12_3">'Форма 4.8'!$C$27:$C$28</definedName>
    <definedName name="pDel_List12_4">'Форма 4.8'!$C$30:$C$31</definedName>
    <definedName name="pDel_List12_5">'Форма 4.8'!$C$33:$C$34</definedName>
    <definedName name="pDel_List12_6">'Форма 4.8'!$C$36:$C$37</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тарифов'!$E$31</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потр'!$CG$13:$CG$42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Т-ТН'!$CG$18:$CG$28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4.8'!$E$24</definedName>
    <definedName name="pIns_List12_3">'Форма 4.8'!$E$28</definedName>
    <definedName name="pIns_List12_4">'Форма 4.8'!$E$31</definedName>
    <definedName name="pIns_List12_5">'Форма 4.8'!$E$34</definedName>
    <definedName name="pIns_List12_6">'Форма 4.8'!$E$37</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REESTR_ORG!$A$2:$J$75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тарифов'!$W$20:$W$31</definedName>
    <definedName name="warmSource">'Перечень тарифов'!$V$20:$V$31</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O18" i="642"/>
  <c r="CK18" i="642"/>
  <c r="CK19" i="642"/>
  <c r="CK20" i="642"/>
  <c r="CK21" i="642"/>
  <c r="CK22" i="642"/>
  <c r="CK23" i="642"/>
  <c r="Q25" i="642"/>
  <c r="X25" i="642"/>
  <c r="AE25" i="642"/>
  <c r="AL25" i="642"/>
  <c r="AS25" i="642"/>
  <c r="AZ25" i="642"/>
  <c r="BG25" i="642"/>
  <c r="BN25" i="642"/>
  <c r="BU25" i="642"/>
  <c r="CB25" i="642"/>
  <c r="CK24" i="642"/>
  <c r="CK25" i="642"/>
  <c r="CK26" i="642"/>
  <c r="CK27" i="642"/>
  <c r="Q29" i="642"/>
  <c r="X29" i="642"/>
  <c r="AE29" i="642"/>
  <c r="AL29" i="642"/>
  <c r="AS29" i="642"/>
  <c r="AZ29" i="642"/>
  <c r="BG29" i="642"/>
  <c r="BN29" i="642"/>
  <c r="BU29" i="642"/>
  <c r="CB29" i="642"/>
  <c r="CK28" i="642"/>
  <c r="CK29" i="642"/>
  <c r="CK30" i="642"/>
  <c r="CK31" i="642"/>
  <c r="CK32" i="642"/>
  <c r="CK33" i="642"/>
  <c r="Q35" i="642"/>
  <c r="X35" i="642"/>
  <c r="AE35" i="642"/>
  <c r="AL35" i="642"/>
  <c r="AS35" i="642"/>
  <c r="AZ35" i="642"/>
  <c r="BG35" i="642"/>
  <c r="BN35" i="642"/>
  <c r="BU35" i="642"/>
  <c r="CB35" i="642"/>
  <c r="CK34" i="642"/>
  <c r="CK35" i="642"/>
  <c r="CK36" i="642"/>
  <c r="CK37" i="642"/>
  <c r="Q39" i="642"/>
  <c r="X39" i="642"/>
  <c r="AE39" i="642"/>
  <c r="AL39" i="642"/>
  <c r="AS39" i="642"/>
  <c r="AZ39" i="642"/>
  <c r="BG39" i="642"/>
  <c r="BN39" i="642"/>
  <c r="BU39" i="642"/>
  <c r="CB39" i="642"/>
  <c r="CK38" i="642"/>
  <c r="CK39" i="642"/>
  <c r="CK40" i="642"/>
  <c r="CK41" i="642"/>
  <c r="CK42" i="642"/>
  <c r="L18" i="642"/>
  <c r="CI24" i="642"/>
  <c r="L27" i="642"/>
  <c r="L28" i="642"/>
  <c r="L32" i="642"/>
  <c r="L33" i="642"/>
  <c r="L34" i="642"/>
  <c r="CI38" i="642"/>
  <c r="L19" i="642"/>
  <c r="L20" i="642"/>
  <c r="L21" i="642"/>
  <c r="L22" i="642"/>
  <c r="L23" i="642"/>
  <c r="L24" i="642"/>
  <c r="CI28" i="642"/>
  <c r="CI34" i="642"/>
  <c r="L37" i="642"/>
  <c r="L38" i="642"/>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CB245" i="471" l="1"/>
  <c r="BU245" i="471"/>
  <c r="BN245" i="471"/>
  <c r="BG245" i="471"/>
  <c r="AZ245" i="471"/>
  <c r="AS245" i="471"/>
  <c r="AL245" i="471"/>
  <c r="AE245" i="471"/>
  <c r="X245" i="471"/>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BU17" i="627" s="1"/>
  <c r="BV17" i="627" s="1"/>
  <c r="BW17" i="627" s="1"/>
  <c r="BY17" i="627" s="1"/>
  <c r="BZ17" i="627" s="1"/>
  <c r="CA17" i="627" s="1"/>
  <c r="CB17" i="627" s="1"/>
  <c r="CC17" i="627" s="1"/>
  <c r="CD17" i="627" s="1"/>
  <c r="CF17" i="627" s="1"/>
  <c r="CG17" i="627" s="1"/>
  <c r="CH17" i="627" s="1"/>
  <c r="O18" i="627"/>
  <c r="CK24" i="627"/>
  <c r="Q25" i="627"/>
  <c r="X25" i="627"/>
  <c r="AE25" i="627"/>
  <c r="AL25" i="627"/>
  <c r="AS25" i="627"/>
  <c r="AZ25" i="627"/>
  <c r="BG25" i="627"/>
  <c r="BN25" i="627"/>
  <c r="BU25" i="627"/>
  <c r="CB25" i="627"/>
  <c r="CB92" i="471"/>
  <c r="BU92" i="471"/>
  <c r="L20" i="627"/>
  <c r="L18" i="627"/>
  <c r="L19" i="627"/>
  <c r="CI24" i="627"/>
  <c r="CJ23" i="627"/>
  <c r="L24" i="627"/>
  <c r="L23" i="627"/>
  <c r="L21" i="627"/>
  <c r="BN92" i="471" l="1"/>
  <c r="BG92" i="471"/>
  <c r="AZ92" i="471" l="1"/>
  <c r="AS92" i="471"/>
  <c r="AL92" i="471" l="1"/>
  <c r="AE92" i="471"/>
  <c r="X92" i="471" l="1"/>
  <c r="H18" i="644"/>
  <c r="H17" i="644"/>
  <c r="H15" i="644"/>
  <c r="H14" i="644"/>
  <c r="H12" i="644"/>
  <c r="H11" i="644"/>
  <c r="H9" i="644"/>
  <c r="H8" i="644"/>
  <c r="H7" i="644"/>
  <c r="H18" i="622"/>
  <c r="H15" i="622"/>
  <c r="H14" i="622"/>
  <c r="H17" i="622"/>
  <c r="H12" i="622"/>
  <c r="H9" i="622"/>
  <c r="H8" i="622"/>
  <c r="H12" i="637"/>
  <c r="H9" i="637"/>
  <c r="H8" i="637"/>
  <c r="H12" i="643"/>
  <c r="H9" i="643"/>
  <c r="H8" i="643"/>
  <c r="F18" i="644"/>
  <c r="F18" i="622"/>
  <c r="F12" i="644"/>
  <c r="F16" i="622"/>
  <c r="F11" i="644"/>
  <c r="F15" i="622"/>
  <c r="F14" i="644"/>
  <c r="F9" i="644"/>
  <c r="F14" i="622"/>
  <c r="F19" i="644"/>
  <c r="F13" i="644"/>
  <c r="F8" i="644"/>
  <c r="F16" i="644"/>
  <c r="F17" i="644"/>
  <c r="F15" i="644"/>
  <c r="F10" i="644"/>
  <c r="F19" i="622"/>
  <c r="F17" i="622"/>
  <c r="E23" i="610" l="1"/>
  <c r="E22" i="610"/>
  <c r="E21" i="610"/>
  <c r="E20" i="610"/>
  <c r="E19" i="610"/>
  <c r="R14" i="601"/>
  <c r="R13" i="601"/>
  <c r="R12" i="601"/>
  <c r="P12" i="601"/>
  <c r="M12" i="601"/>
  <c r="M13" i="601"/>
  <c r="M14" i="601"/>
  <c r="H19" i="644" l="1"/>
  <c r="H13" i="622"/>
  <c r="H13" i="643"/>
  <c r="H13" i="644"/>
  <c r="H19" i="622"/>
  <c r="H13" i="637"/>
  <c r="B2" i="525"/>
  <c r="B3" i="525"/>
  <c r="E3" i="437"/>
  <c r="O7" i="632" l="1"/>
  <c r="O8" i="632"/>
  <c r="O9" i="632"/>
  <c r="O10" i="632"/>
  <c r="O18" i="632"/>
  <c r="P18" i="632" s="1"/>
  <c r="Q18" i="632" s="1"/>
  <c r="R18" i="632" s="1"/>
  <c r="S18" i="632" s="1"/>
  <c r="T18" i="632" s="1"/>
  <c r="V18" i="632" s="1"/>
  <c r="X18" i="632" s="1"/>
  <c r="R24" i="632"/>
  <c r="Y23" i="632"/>
  <c r="L20" i="632"/>
  <c r="L19" i="632"/>
  <c r="L23" i="632"/>
  <c r="L22" i="632"/>
  <c r="L21" i="632"/>
  <c r="M12" i="550" l="1"/>
  <c r="CK251" i="471" l="1"/>
  <c r="CK250" i="471"/>
  <c r="CK249" i="471"/>
  <c r="CK248" i="471"/>
  <c r="CK247" i="471"/>
  <c r="CK246" i="471"/>
  <c r="CK245" i="471"/>
  <c r="Q245" i="471"/>
  <c r="CK244" i="471"/>
  <c r="CK243" i="471"/>
  <c r="CK242" i="471"/>
  <c r="CK241" i="471"/>
  <c r="CK240" i="471"/>
  <c r="CK239" i="471"/>
  <c r="CK238" i="471"/>
  <c r="H11" i="643"/>
  <c r="H7" i="643"/>
  <c r="L242" i="471"/>
  <c r="L240" i="471"/>
  <c r="L244" i="471"/>
  <c r="F9" i="643"/>
  <c r="L243" i="471"/>
  <c r="F11" i="643"/>
  <c r="F12" i="643"/>
  <c r="L239" i="471"/>
  <c r="F10" i="643"/>
  <c r="L238" i="471"/>
  <c r="F13" i="643"/>
  <c r="F8" i="643"/>
  <c r="L241" i="471"/>
  <c r="CI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6" i="471"/>
  <c r="F8" i="641"/>
  <c r="L21" i="640"/>
  <c r="X26" i="640"/>
  <c r="L24" i="640"/>
  <c r="L25" i="640"/>
  <c r="L23" i="640"/>
  <c r="L20" i="640"/>
  <c r="X226" i="471"/>
  <c r="L222" i="471"/>
  <c r="F13" i="641"/>
  <c r="L223" i="471"/>
  <c r="F9" i="641"/>
  <c r="F10" i="641"/>
  <c r="L220" i="471"/>
  <c r="L225" i="471"/>
  <c r="F12" i="641"/>
  <c r="L221" i="471"/>
  <c r="L224" i="471"/>
  <c r="L22" i="640"/>
  <c r="L26" i="640"/>
  <c r="V19" i="640" l="1"/>
  <c r="W19" i="640" s="1"/>
  <c r="AA198" i="471" l="1"/>
  <c r="AI197" i="471"/>
  <c r="R184" i="471"/>
  <c r="V120" i="471"/>
  <c r="AF111" i="471"/>
  <c r="V110" i="471"/>
  <c r="AE109" i="471"/>
  <c r="V109" i="471"/>
  <c r="Q150" i="471"/>
  <c r="Z149" i="471"/>
  <c r="Q132" i="471"/>
  <c r="Z131" i="471"/>
  <c r="Q92" i="471"/>
  <c r="CK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C110" i="471"/>
  <c r="CJ90" i="471"/>
  <c r="L181" i="471"/>
  <c r="X55" i="471"/>
  <c r="F9" i="635"/>
  <c r="L90" i="471"/>
  <c r="F11" i="635"/>
  <c r="L110" i="471"/>
  <c r="F10" i="636"/>
  <c r="F8" i="636"/>
  <c r="L183" i="471"/>
  <c r="L49" i="471"/>
  <c r="L37" i="471"/>
  <c r="F11" i="636"/>
  <c r="L50" i="471"/>
  <c r="X73" i="471"/>
  <c r="L31" i="471"/>
  <c r="Y130" i="471"/>
  <c r="L164" i="471"/>
  <c r="AC109" i="471"/>
  <c r="F13" i="638"/>
  <c r="L120" i="471"/>
  <c r="F11" i="637"/>
  <c r="L149" i="471"/>
  <c r="F9" i="634"/>
  <c r="L161" i="471"/>
  <c r="F11" i="638"/>
  <c r="F9" i="637"/>
  <c r="L86" i="471"/>
  <c r="F11" i="634"/>
  <c r="F12" i="636"/>
  <c r="L179" i="471"/>
  <c r="L53" i="471"/>
  <c r="L182" i="471"/>
  <c r="L87" i="471"/>
  <c r="L193" i="471"/>
  <c r="L166" i="471"/>
  <c r="L167" i="471"/>
  <c r="L35" i="471"/>
  <c r="F13" i="634"/>
  <c r="CI91" i="471"/>
  <c r="L104" i="471"/>
  <c r="L127" i="471"/>
  <c r="L143" i="471"/>
  <c r="L144" i="471"/>
  <c r="L163" i="471"/>
  <c r="L52" i="471"/>
  <c r="F8" i="639"/>
  <c r="L103" i="471"/>
  <c r="F12" i="634"/>
  <c r="F13" i="636"/>
  <c r="L88" i="471"/>
  <c r="L106" i="471"/>
  <c r="L146" i="471"/>
  <c r="F9" i="639"/>
  <c r="L69" i="471"/>
  <c r="L105" i="471"/>
  <c r="L131" i="471"/>
  <c r="F13" i="635"/>
  <c r="L194" i="471"/>
  <c r="L67" i="471"/>
  <c r="Y148" i="471"/>
  <c r="L85" i="471"/>
  <c r="L196" i="471"/>
  <c r="L72" i="471"/>
  <c r="L128" i="471"/>
  <c r="F11" i="639"/>
  <c r="L54" i="471"/>
  <c r="L73" i="471"/>
  <c r="L109" i="471"/>
  <c r="Y183" i="471"/>
  <c r="L36" i="471"/>
  <c r="L70" i="471"/>
  <c r="L32" i="471"/>
  <c r="F13" i="637"/>
  <c r="X149" i="471"/>
  <c r="F12" i="635"/>
  <c r="L91" i="471"/>
  <c r="L108" i="471"/>
  <c r="L180" i="471"/>
  <c r="X37" i="471"/>
  <c r="F10" i="639"/>
  <c r="L34" i="471"/>
  <c r="Y166" i="471"/>
  <c r="F10" i="637"/>
  <c r="F8" i="637"/>
  <c r="L126" i="471"/>
  <c r="AH197" i="471"/>
  <c r="F8" i="638"/>
  <c r="F12" i="638"/>
  <c r="X131" i="471"/>
  <c r="F10" i="634"/>
  <c r="F8" i="634"/>
  <c r="F13" i="639"/>
  <c r="F10" i="635"/>
  <c r="L33" i="471"/>
  <c r="L162" i="471"/>
  <c r="AD108" i="471"/>
  <c r="F12" i="639"/>
  <c r="F12" i="637"/>
  <c r="AC120" i="471"/>
  <c r="L51" i="471"/>
  <c r="L145" i="471"/>
  <c r="L55" i="471"/>
  <c r="L195" i="471"/>
  <c r="F10" i="638"/>
  <c r="F9" i="636"/>
  <c r="F9" i="638"/>
  <c r="L71" i="471"/>
  <c r="L165" i="471"/>
  <c r="L68" i="471"/>
  <c r="X167" i="471"/>
  <c r="F8" i="635"/>
  <c r="L148" i="471"/>
  <c r="L125" i="471"/>
  <c r="L130" i="471"/>
  <c r="L19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5"/>
  <c r="L23" i="626"/>
  <c r="L26" i="626"/>
  <c r="X24" i="625"/>
  <c r="X24" i="624"/>
  <c r="L18" i="625"/>
  <c r="L18" i="624"/>
  <c r="L23" i="624"/>
  <c r="L20" i="626"/>
  <c r="L24" i="625"/>
  <c r="X26" i="626"/>
  <c r="L22" i="624"/>
  <c r="L20" i="624"/>
  <c r="L19" i="624"/>
  <c r="L21" i="626"/>
  <c r="L23" i="625"/>
  <c r="L25" i="626"/>
  <c r="L20" i="625"/>
  <c r="L21" i="625"/>
  <c r="L24" i="624"/>
  <c r="L24" i="626"/>
  <c r="L22" i="626"/>
  <c r="L19"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L18" i="630"/>
  <c r="L21" i="633"/>
  <c r="X24" i="631"/>
  <c r="L24" i="630"/>
  <c r="L19" i="630"/>
  <c r="AH23" i="633"/>
  <c r="L18" i="631"/>
  <c r="Y23" i="630"/>
  <c r="L20" i="633"/>
  <c r="L21" i="630"/>
  <c r="L21" i="631"/>
  <c r="L24" i="631"/>
  <c r="L20" i="630"/>
  <c r="Y23" i="631"/>
  <c r="X24" i="630"/>
  <c r="L23" i="631"/>
  <c r="L19" i="631"/>
  <c r="L22" i="633"/>
  <c r="L19" i="633"/>
  <c r="L20" i="631"/>
  <c r="L23" i="630"/>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L20" i="629"/>
  <c r="L21" i="629"/>
  <c r="E2" i="437"/>
  <c r="L19" i="628"/>
  <c r="L18" i="629"/>
  <c r="L24" i="628"/>
  <c r="Y23" i="629"/>
  <c r="AD23" i="628"/>
  <c r="L23" i="629"/>
  <c r="L25" i="628"/>
  <c r="AC24" i="628"/>
  <c r="X24" i="629"/>
  <c r="AC25" i="628"/>
  <c r="L23" i="628"/>
  <c r="L24" i="629"/>
  <c r="L18" i="628"/>
  <c r="L20" i="628"/>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4"/>
  <c r="M307" i="471"/>
  <c r="F13" i="618"/>
  <c r="F10" i="618"/>
  <c r="F8" i="617"/>
  <c r="F11" i="616"/>
  <c r="F338" i="471"/>
  <c r="F10" i="622"/>
  <c r="F9" i="618"/>
  <c r="F8" i="616"/>
  <c r="F339" i="471"/>
  <c r="F10" i="616"/>
  <c r="M302" i="471"/>
  <c r="F13" i="617"/>
  <c r="F11" i="622"/>
  <c r="F12" i="616"/>
  <c r="F13" i="616"/>
  <c r="F12" i="622"/>
  <c r="F341" i="471"/>
  <c r="F8" i="622"/>
  <c r="F337" i="471"/>
  <c r="F13" i="622"/>
  <c r="F12" i="614"/>
  <c r="F342" i="471"/>
  <c r="F11" i="618"/>
  <c r="F8" i="618"/>
  <c r="M297" i="471"/>
  <c r="F9" i="617"/>
  <c r="F9" i="622"/>
  <c r="F10" i="617"/>
  <c r="F11" i="614"/>
  <c r="F12" i="617"/>
  <c r="F10" i="614"/>
  <c r="F12" i="618"/>
  <c r="F9" i="614"/>
  <c r="F13" i="614"/>
  <c r="F9" i="616"/>
  <c r="F340" i="471"/>
  <c r="F11" i="617"/>
</calcChain>
</file>

<file path=xl/sharedStrings.xml><?xml version="1.0" encoding="utf-8"?>
<sst xmlns="http://schemas.openxmlformats.org/spreadsheetml/2006/main" count="3897" uniqueCount="1577">
  <si>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</si>
  <si>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</si>
  <si>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</si>
  <si>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</si>
  <si>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</si>
  <si>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</si>
  <si>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</si>
  <si>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</si>
  <si>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</si>
  <si>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</si>
  <si>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</si>
  <si>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</si>
  <si>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</si>
  <si>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</si>
  <si>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</si>
  <si>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</si>
  <si>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</si>
  <si>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</si>
  <si>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</si>
  <si>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</si>
  <si>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</si>
  <si>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</si>
  <si>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</si>
  <si>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</si>
  <si>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</si>
  <si>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</si>
  <si>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</si>
  <si>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</si>
  <si>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</si>
  <si>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</si>
  <si>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</si>
  <si>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</si>
  <si>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</si>
  <si>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</si>
  <si>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</si>
  <si>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</si>
  <si>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</si>
  <si>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</si>
  <si>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</si>
  <si>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</si>
  <si>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</si>
  <si>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</si>
  <si>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</si>
  <si>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</si>
  <si>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</si>
  <si>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</si>
  <si>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</si>
  <si>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</si>
  <si>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</si>
  <si>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</si>
  <si>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</si>
  <si>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</si>
  <si>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</si>
  <si>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</si>
  <si>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</si>
  <si>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</si>
  <si>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</si>
  <si>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</si>
  <si>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</si>
  <si>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</si>
  <si>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</si>
  <si>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</si>
  <si>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</si>
  <si>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</si>
  <si>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</si>
  <si>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</si>
  <si>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</si>
  <si>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</si>
  <si>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</si>
  <si>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</si>
  <si>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</si>
  <si>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</si>
  <si>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</si>
  <si>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</si>
  <si>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</si>
  <si>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</si>
  <si>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</si>
  <si>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</si>
  <si>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</si>
  <si>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</si>
  <si>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</si>
  <si>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</si>
  <si>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</si>
  <si>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</si>
  <si>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</si>
  <si>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</si>
  <si>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</si>
  <si>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</si>
  <si>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</si>
  <si>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</si>
  <si>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</si>
  <si>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</si>
  <si>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</si>
  <si>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</si>
  <si>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</si>
  <si>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</si>
  <si>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</si>
  <si>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</si>
  <si>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</si>
  <si>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</si>
  <si>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</si>
  <si>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</si>
  <si>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</si>
  <si>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</si>
  <si>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</si>
  <si>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</si>
  <si>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</si>
  <si>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</si>
  <si>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</si>
  <si>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</si>
  <si>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</si>
  <si>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</si>
  <si>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</si>
  <si>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</si>
  <si>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</si>
  <si>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</si>
  <si>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</si>
  <si>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</si>
  <si>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</si>
  <si>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</si>
  <si>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</si>
  <si>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</si>
  <si>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</si>
  <si>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</si>
  <si>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</si>
  <si>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</si>
  <si>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</si>
  <si>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</si>
  <si>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</si>
  <si>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</si>
  <si>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</si>
  <si>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</si>
  <si>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</si>
  <si>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</si>
  <si>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</si>
  <si>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</si>
  <si>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</si>
  <si>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</si>
  <si>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</si>
  <si>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</si>
  <si>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</si>
  <si>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</si>
  <si>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</si>
  <si>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</si>
  <si>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</si>
  <si>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</si>
  <si>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</si>
  <si>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</si>
  <si>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</si>
  <si>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</si>
  <si>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</si>
  <si>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</si>
  <si>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</si>
  <si>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</si>
  <si>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</si>
  <si>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</si>
  <si>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</si>
  <si>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</si>
  <si>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</si>
  <si>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</si>
  <si>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</si>
  <si>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</si>
  <si>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</si>
  <si>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</si>
  <si>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</si>
  <si>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</si>
  <si>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</si>
  <si>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</si>
  <si>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</si>
  <si>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</si>
  <si>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</si>
  <si>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</si>
  <si>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</si>
  <si>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</si>
  <si>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</si>
  <si>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</si>
  <si>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</si>
  <si>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</si>
  <si>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</si>
  <si>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</si>
  <si>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</si>
  <si>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</si>
  <si>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</si>
  <si>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</si>
  <si>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</si>
  <si>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</si>
  <si>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</si>
  <si>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</si>
  <si>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</si>
  <si>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</si>
  <si>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</si>
  <si>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</si>
  <si>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</si>
  <si>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</si>
  <si>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</si>
  <si>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</si>
  <si>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</si>
  <si>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</si>
  <si>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</si>
  <si>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</si>
  <si>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</si>
  <si>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</si>
  <si>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</si>
  <si>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</si>
  <si>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</si>
  <si>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</si>
  <si>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</si>
  <si>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</si>
  <si>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</si>
  <si>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</si>
  <si>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</si>
  <si>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</si>
  <si>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</si>
  <si>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</si>
  <si>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</si>
  <si>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</si>
  <si>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</si>
  <si>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</si>
  <si>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</si>
  <si>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</si>
  <si>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</si>
  <si>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</si>
  <si>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</si>
  <si>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</si>
  <si>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</si>
  <si>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</si>
  <si>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</si>
  <si>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</si>
  <si>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</si>
  <si>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</si>
  <si>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</si>
  <si>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</si>
  <si>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</si>
  <si>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</si>
  <si>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</si>
  <si>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</si>
  <si>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</si>
  <si>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</si>
  <si>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</si>
  <si>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</si>
  <si>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</si>
  <si>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</si>
  <si>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</si>
  <si>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</si>
  <si>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</si>
  <si>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</si>
  <si>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</si>
  <si>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</si>
  <si>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</si>
  <si>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</si>
  <si>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</si>
  <si>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</si>
  <si>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</si>
  <si>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</si>
  <si>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</si>
  <si>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</si>
  <si>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</si>
  <si>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</si>
  <si>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</si>
  <si>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</si>
  <si>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</si>
  <si>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</si>
  <si>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</si>
  <si>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</si>
  <si>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</si>
  <si>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</si>
  <si>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</si>
  <si>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</si>
  <si>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</si>
  <si>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</si>
  <si>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</si>
  <si>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</si>
  <si>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</si>
  <si>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</si>
  <si>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</si>
  <si>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</si>
  <si>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</si>
  <si>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</si>
  <si>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</si>
  <si>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</si>
  <si>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</si>
  <si>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</si>
  <si>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</si>
  <si>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</si>
  <si>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</si>
  <si>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</si>
  <si>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</si>
  <si>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</si>
  <si>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</si>
  <si>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</si>
  <si>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</si>
  <si>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</si>
  <si>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</si>
  <si>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</si>
  <si>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</si>
  <si>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</si>
  <si>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</si>
  <si>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</si>
  <si>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</si>
  <si>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</si>
  <si>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</si>
  <si>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</si>
  <si>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</si>
  <si>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</si>
  <si>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</si>
  <si>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</si>
  <si>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</si>
  <si>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</si>
  <si>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</si>
  <si>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</si>
  <si>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</si>
  <si>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</si>
  <si>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</si>
  <si>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</si>
  <si>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</si>
  <si>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</si>
  <si>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</si>
  <si>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</si>
  <si>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</si>
  <si>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</si>
  <si>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</si>
  <si>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</si>
  <si>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</si>
  <si>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</si>
  <si>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</si>
  <si>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</si>
  <si>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</si>
  <si>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</si>
  <si>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</si>
  <si>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</si>
  <si>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</si>
  <si>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</si>
  <si>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</si>
  <si>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</si>
  <si>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</si>
  <si>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</si>
  <si>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</si>
  <si>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</si>
  <si>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</si>
  <si>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</si>
  <si>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</si>
  <si>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</si>
  <si>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</si>
  <si>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</si>
  <si>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</si>
  <si>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</si>
  <si>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</si>
  <si>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</si>
  <si>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</si>
  <si>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</si>
  <si>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</si>
  <si>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</si>
  <si>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</si>
  <si>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</si>
  <si>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</si>
  <si>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</si>
  <si>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</si>
  <si>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</si>
  <si>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</si>
  <si>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</si>
  <si>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</si>
  <si>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</si>
  <si>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</si>
  <si>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</si>
  <si>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</si>
  <si>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</si>
  <si>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</si>
  <si>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</si>
  <si>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</si>
  <si>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</si>
  <si>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</si>
  <si>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</si>
  <si>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</si>
  <si>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</si>
  <si>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</si>
  <si>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</si>
  <si>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</si>
  <si>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</si>
  <si>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</si>
  <si>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</si>
  <si>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</si>
  <si>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</si>
  <si>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</si>
  <si>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</si>
  <si>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</si>
  <si>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</si>
  <si>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</si>
  <si>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</si>
  <si>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</si>
  <si>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</si>
  <si>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</si>
  <si>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</si>
  <si>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</si>
  <si>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</si>
  <si>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</si>
  <si>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</si>
  <si>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</si>
  <si>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</si>
  <si>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</si>
  <si>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</si>
  <si>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</si>
  <si>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</si>
  <si>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</si>
  <si>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</si>
  <si>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</si>
  <si>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</si>
  <si>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</si>
  <si>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</si>
  <si>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</si>
  <si>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</si>
  <si>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</si>
  <si>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</si>
  <si>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</si>
  <si>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</si>
  <si>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</si>
  <si>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</si>
  <si>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</si>
  <si>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</si>
  <si>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</si>
  <si>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</si>
  <si>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</si>
  <si>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</si>
  <si>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</si>
  <si>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</si>
  <si>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</si>
  <si>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</si>
  <si>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</si>
  <si>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</si>
  <si>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</si>
  <si>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</si>
  <si>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</si>
  <si>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</si>
  <si>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</si>
  <si>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</si>
  <si>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</si>
  <si>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</si>
  <si>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</si>
  <si>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</si>
  <si>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</si>
  <si>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</si>
  <si>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</si>
  <si>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</si>
  <si>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</si>
  <si>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</si>
  <si>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</si>
  <si>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</si>
  <si>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</si>
  <si>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</si>
  <si>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</si>
  <si>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</si>
  <si>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</si>
  <si>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</si>
  <si>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</si>
  <si>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</si>
  <si>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</si>
  <si>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</si>
  <si>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</si>
  <si>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</si>
  <si>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</si>
  <si>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</si>
  <si>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</si>
  <si>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</si>
  <si>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</si>
  <si>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</si>
  <si>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</si>
  <si>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</si>
  <si>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</si>
  <si>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</si>
  <si>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</si>
  <si>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</si>
  <si>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</si>
  <si>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</si>
  <si>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</si>
  <si>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</si>
  <si>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</si>
  <si>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</si>
  <si>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</si>
  <si>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</si>
  <si>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</si>
  <si>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</si>
  <si>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</si>
  <si>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</si>
  <si>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</si>
  <si>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</si>
  <si>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</si>
  <si>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</si>
  <si>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</si>
  <si>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</si>
  <si>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</si>
  <si>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</si>
  <si>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</si>
  <si>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</si>
  <si>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</si>
  <si>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</si>
  <si>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</si>
  <si>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</si>
  <si>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</si>
  <si>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</si>
  <si>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</si>
  <si>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</si>
  <si>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</si>
  <si>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</si>
  <si>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</si>
  <si>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</si>
  <si>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</si>
  <si>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</si>
  <si>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</si>
  <si>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</si>
  <si>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</si>
  <si>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</si>
  <si>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</si>
  <si>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</si>
  <si>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</si>
  <si>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</si>
  <si>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</si>
  <si>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</si>
  <si>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</si>
  <si>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</si>
  <si>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</si>
  <si>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</si>
  <si>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</si>
  <si>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</si>
  <si>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</si>
  <si>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</si>
  <si>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</si>
  <si>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</si>
  <si>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</si>
  <si>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</si>
  <si>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</si>
  <si>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</si>
  <si>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</si>
  <si>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</si>
  <si>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</si>
  <si>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</si>
  <si>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</si>
  <si>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</si>
  <si>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</si>
  <si>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</si>
  <si>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</si>
  <si>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</si>
  <si>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</si>
  <si>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</si>
  <si>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</si>
  <si>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</si>
  <si>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</si>
  <si>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</si>
  <si>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</si>
  <si>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</si>
  <si>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</si>
  <si>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</si>
  <si>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</si>
  <si>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</si>
  <si>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</si>
  <si>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</si>
  <si>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</si>
  <si>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</si>
  <si>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</si>
  <si>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</si>
  <si>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</si>
  <si>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</si>
  <si>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</si>
  <si>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</si>
  <si>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</si>
  <si>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</si>
  <si>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</si>
  <si>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</si>
  <si>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</si>
  <si>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</si>
  <si>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</si>
  <si>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</si>
  <si>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</si>
  <si>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</si>
  <si>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</si>
  <si>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</si>
  <si>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</si>
  <si>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</si>
  <si>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</si>
  <si>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</si>
  <si>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</si>
  <si>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</si>
  <si>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</si>
  <si>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</si>
  <si>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</si>
  <si>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</si>
  <si>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</si>
  <si>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</si>
  <si>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</si>
  <si>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</si>
  <si>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</si>
  <si>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</si>
  <si>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</si>
  <si>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</si>
  <si>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</si>
  <si>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</si>
  <si>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</si>
  <si>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</si>
  <si>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</si>
  <si>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</si>
  <si>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</si>
  <si>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</si>
  <si>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</si>
  <si>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</si>
  <si>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</si>
  <si>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</si>
  <si>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</si>
  <si>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</si>
  <si>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</si>
  <si>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</si>
  <si>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</si>
  <si>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</si>
  <si>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</si>
  <si>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</si>
  <si>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</si>
  <si>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</si>
  <si>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</si>
  <si>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</si>
  <si>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</si>
  <si>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</si>
  <si>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</si>
  <si>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</si>
  <si>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</si>
  <si>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</si>
  <si>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</si>
  <si>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</si>
  <si>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</si>
  <si>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</si>
  <si>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</si>
  <si>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</si>
  <si>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</si>
  <si>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</si>
  <si>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</si>
  <si>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</si>
  <si>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</si>
  <si>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</si>
  <si>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</si>
  <si>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</si>
  <si>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</si>
  <si>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</si>
  <si>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</si>
  <si>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</si>
  <si>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</si>
  <si>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</si>
  <si>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</si>
  <si>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</si>
  <si>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</si>
  <si>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</si>
  <si>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</si>
  <si>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</si>
  <si>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</si>
  <si>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</si>
  <si>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</si>
  <si>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</si>
  <si>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</si>
  <si>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</si>
  <si>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</si>
  <si>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</si>
  <si>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</si>
  <si>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</si>
  <si>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</si>
  <si>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</si>
  <si>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</si>
  <si>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</si>
  <si>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</si>
  <si>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</si>
  <si>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</si>
  <si>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</si>
  <si>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</si>
  <si>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</si>
  <si>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</si>
  <si>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</si>
  <si>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</si>
  <si>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</si>
  <si>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</si>
  <si>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</si>
  <si>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</si>
  <si>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</si>
  <si>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</si>
  <si>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</si>
  <si>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</si>
  <si>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</si>
  <si>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</si>
  <si>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</si>
  <si>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</si>
  <si>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</si>
  <si>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</si>
  <si>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</si>
  <si>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</si>
  <si>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</si>
  <si>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</si>
  <si>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</si>
  <si>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</si>
  <si>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</si>
  <si>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</si>
  <si>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</si>
  <si>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</si>
  <si>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</si>
  <si>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</si>
  <si>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</si>
  <si>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</si>
  <si>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</si>
  <si>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</si>
  <si>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</si>
  <si>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</si>
  <si>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</si>
  <si>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</si>
  <si>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</si>
  <si>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</si>
  <si>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</si>
  <si>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</si>
  <si>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</si>
  <si>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</si>
  <si>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</si>
  <si>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</si>
  <si>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</si>
  <si>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</si>
  <si>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</si>
  <si>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</si>
  <si>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</si>
  <si>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</si>
  <si>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</si>
  <si>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</si>
  <si>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</si>
  <si>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</si>
  <si>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</si>
  <si>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</si>
  <si>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</si>
  <si>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</si>
  <si>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</si>
  <si>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</si>
  <si>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</si>
  <si>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</si>
  <si>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</si>
  <si>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</si>
  <si>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</si>
  <si>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</si>
  <si>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</si>
  <si>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</si>
  <si>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</si>
  <si>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</si>
  <si>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</si>
  <si>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</si>
  <si>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</si>
  <si>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</si>
  <si>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</si>
  <si>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</si>
  <si>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</si>
  <si>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</si>
  <si>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</si>
  <si>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</si>
  <si>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</si>
  <si>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</si>
  <si>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</si>
  <si>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</si>
  <si>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</si>
  <si>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</si>
  <si>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</si>
  <si>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</si>
  <si>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</si>
  <si>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</si>
  <si>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</si>
  <si>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</si>
  <si>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</si>
  <si>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</si>
  <si>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</si>
  <si>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</si>
  <si>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</si>
  <si>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</si>
  <si>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</si>
  <si>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</si>
  <si>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</si>
  <si>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</si>
  <si>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</si>
  <si>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</si>
  <si>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</si>
  <si>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</si>
  <si>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</si>
  <si>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24.12.2018</t>
  </si>
  <si>
    <t>Александровский муниципальный район</t>
  </si>
  <si>
    <t>07602000</t>
  </si>
  <si>
    <t>Александровский сельсовет</t>
  </si>
  <si>
    <t>07602402</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</si>
  <si>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</si>
  <si>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</si>
  <si>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</si>
  <si>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</si>
  <si>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</si>
  <si>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</si>
  <si>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</si>
  <si>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</si>
  <si>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</si>
  <si>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</si>
  <si>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</si>
  <si>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</si>
  <si>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</si>
  <si>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</si>
  <si>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</si>
  <si>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</si>
  <si>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</si>
  <si>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</si>
  <si>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</si>
  <si>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</si>
  <si>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</si>
  <si>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</si>
  <si>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</si>
  <si>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</si>
  <si>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</si>
  <si>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</si>
  <si>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</si>
  <si>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</si>
  <si>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</si>
  <si>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</si>
  <si>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</si>
  <si>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</si>
  <si>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</si>
  <si>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</si>
  <si>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</si>
  <si>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</si>
  <si>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</si>
  <si>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</si>
  <si>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</si>
  <si>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</si>
  <si>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</si>
  <si>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</si>
  <si>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</si>
  <si>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</si>
  <si>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</si>
  <si>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</si>
  <si>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</si>
  <si>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</si>
  <si>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</si>
  <si>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</si>
  <si>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</si>
  <si>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</si>
  <si>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</si>
  <si>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</si>
  <si>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</si>
  <si>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</si>
  <si>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</si>
  <si>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</si>
  <si>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</si>
  <si>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</si>
  <si>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</si>
  <si>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</si>
  <si>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</si>
  <si>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</si>
  <si>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</si>
  <si>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</si>
  <si>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</si>
  <si>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</si>
  <si>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</si>
  <si>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</si>
  <si>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</si>
  <si>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</si>
  <si>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</si>
  <si>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</si>
  <si>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</si>
  <si>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</si>
  <si>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</si>
  <si>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</si>
  <si>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</si>
  <si>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</si>
  <si>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</si>
  <si>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</si>
  <si>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Будённовский муниципальный район</t>
  </si>
  <si>
    <t>07612000</t>
  </si>
  <si>
    <t>Архиповский сельсовет</t>
  </si>
  <si>
    <t>07612404</t>
  </si>
  <si>
    <t>Город Буденновск</t>
  </si>
  <si>
    <t>07612101</t>
  </si>
  <si>
    <t>Искровский сельсовет</t>
  </si>
  <si>
    <t>07612407</t>
  </si>
  <si>
    <t>Краснооктябрьский сельсовет</t>
  </si>
  <si>
    <t>07612409</t>
  </si>
  <si>
    <t>Новожизненский сельсовет</t>
  </si>
  <si>
    <t>07612410</t>
  </si>
  <si>
    <t>Орловский сельсовет</t>
  </si>
  <si>
    <t>07612413</t>
  </si>
  <si>
    <t>Покойненский сельсовет</t>
  </si>
  <si>
    <t>07612416</t>
  </si>
  <si>
    <t>Преображенский сельсовет</t>
  </si>
  <si>
    <t>07612420</t>
  </si>
  <si>
    <t>Село Архангельское</t>
  </si>
  <si>
    <t>07612402</t>
  </si>
  <si>
    <t>Село Прасковея</t>
  </si>
  <si>
    <t>07612419</t>
  </si>
  <si>
    <t>Село Толстово-Васюковское</t>
  </si>
  <si>
    <t>07612427</t>
  </si>
  <si>
    <t>Стародубский сельсовет</t>
  </si>
  <si>
    <t>07612422</t>
  </si>
  <si>
    <t>Терский сельсовет</t>
  </si>
  <si>
    <t>07612425</t>
  </si>
  <si>
    <t>Томузловский сельсовет</t>
  </si>
  <si>
    <t>07612429</t>
  </si>
  <si>
    <t>Георгиевский</t>
  </si>
  <si>
    <t>07707000</t>
  </si>
  <si>
    <t>Город Лермонтов</t>
  </si>
  <si>
    <t>07718000</t>
  </si>
  <si>
    <t>Город Невинномысск</t>
  </si>
  <si>
    <t>07724000</t>
  </si>
  <si>
    <t>Город Ставрополь</t>
  </si>
  <si>
    <t>07701000</t>
  </si>
  <si>
    <t>Город-курорт Ессентуки</t>
  </si>
  <si>
    <t>07710000</t>
  </si>
  <si>
    <t>Город-курорт Железноводск</t>
  </si>
  <si>
    <t>07712000</t>
  </si>
  <si>
    <t>Город-курорт Кисловодск</t>
  </si>
  <si>
    <t>07715000</t>
  </si>
  <si>
    <t>Город-курорт Пятигорск</t>
  </si>
  <si>
    <t>07727000</t>
  </si>
  <si>
    <t>Грачёвский муниципальный район</t>
  </si>
  <si>
    <t>07617000</t>
  </si>
  <si>
    <t>Грачевский сельсовет</t>
  </si>
  <si>
    <t>07617404</t>
  </si>
  <si>
    <t>Красный сельсовет</t>
  </si>
  <si>
    <t>07617407</t>
  </si>
  <si>
    <t>Кугультинский сельсовет</t>
  </si>
  <si>
    <t>07617410</t>
  </si>
  <si>
    <t>Село Бешпагир</t>
  </si>
  <si>
    <t>07617401</t>
  </si>
  <si>
    <t>Село Тугулук</t>
  </si>
  <si>
    <t>07617422</t>
  </si>
  <si>
    <t>Сергиевский сельсовет</t>
  </si>
  <si>
    <t>07617413</t>
  </si>
  <si>
    <t>Спицевский сельсовет</t>
  </si>
  <si>
    <t>07617416</t>
  </si>
  <si>
    <t>Старомарьевский сельсовет</t>
  </si>
  <si>
    <t>07617419</t>
  </si>
  <si>
    <t>Изобильненский</t>
  </si>
  <si>
    <t>07713000</t>
  </si>
  <si>
    <t>Ипатовский</t>
  </si>
  <si>
    <t>07714000</t>
  </si>
  <si>
    <t>Кировский</t>
  </si>
  <si>
    <t>07716000</t>
  </si>
  <si>
    <t>Кочубеевский муниципальный район</t>
  </si>
  <si>
    <t>07628000</t>
  </si>
  <si>
    <t>Балахоновский сельсовет</t>
  </si>
  <si>
    <t>07628402</t>
  </si>
  <si>
    <t>Барсуковский сельсовет</t>
  </si>
  <si>
    <t>07628404</t>
  </si>
  <si>
    <t>Васильевский сельсовет</t>
  </si>
  <si>
    <t>07628440</t>
  </si>
  <si>
    <t>Вревский сельсовет</t>
  </si>
  <si>
    <t>07628407</t>
  </si>
  <si>
    <t>Георгиевский сельсовет</t>
  </si>
  <si>
    <t>07628408</t>
  </si>
  <si>
    <t>Заветненский сельсовет</t>
  </si>
  <si>
    <t>07628413</t>
  </si>
  <si>
    <t>Ивановский сельсовет</t>
  </si>
  <si>
    <t>07628416</t>
  </si>
  <si>
    <t>Казьминский сельсовет</t>
  </si>
  <si>
    <t>07628419</t>
  </si>
  <si>
    <t>Мищенский сельсовет</t>
  </si>
  <si>
    <t>07628423</t>
  </si>
  <si>
    <t>Надзорненский сельсовет</t>
  </si>
  <si>
    <t>07628424</t>
  </si>
  <si>
    <t>Новодеревенский сельсовет</t>
  </si>
  <si>
    <t>07628425</t>
  </si>
  <si>
    <t>Село Кочубеевское</t>
  </si>
  <si>
    <t>07628422</t>
  </si>
  <si>
    <t>Станица Беломечетская</t>
  </si>
  <si>
    <t>07628406</t>
  </si>
  <si>
    <t>Стародворцовский сельсовет</t>
  </si>
  <si>
    <t>07628430</t>
  </si>
  <si>
    <t>Усть-Невинский сельсовет</t>
  </si>
  <si>
    <t>07628435</t>
  </si>
  <si>
    <t>Красногвардейский муниципальный район</t>
  </si>
  <si>
    <t>07630000</t>
  </si>
  <si>
    <t>Коммунаровский сельсовет</t>
  </si>
  <si>
    <t>07630404</t>
  </si>
  <si>
    <t>Медвеженский сельсовет</t>
  </si>
  <si>
    <t>07630413</t>
  </si>
  <si>
    <t>Привольненский сельсовет</t>
  </si>
  <si>
    <t>07630425</t>
  </si>
  <si>
    <t>Родыковский сельсовет</t>
  </si>
  <si>
    <t>07630428</t>
  </si>
  <si>
    <t>Село Дмитриевское</t>
  </si>
  <si>
    <t>07630402</t>
  </si>
  <si>
    <t>Село Красногвардейское</t>
  </si>
  <si>
    <t>07630407</t>
  </si>
  <si>
    <t>Село Ладовская Балка</t>
  </si>
  <si>
    <t>07630410</t>
  </si>
  <si>
    <t>Село Новомихайловское</t>
  </si>
  <si>
    <t>07630416</t>
  </si>
  <si>
    <t>Село Покровское</t>
  </si>
  <si>
    <t>07630419</t>
  </si>
  <si>
    <t>Село Преградное</t>
  </si>
  <si>
    <t>07630422</t>
  </si>
  <si>
    <t>Штурмовский сельсовет</t>
  </si>
  <si>
    <t>07630443</t>
  </si>
  <si>
    <t>Курский муниципальный район</t>
  </si>
  <si>
    <t>07633000</t>
  </si>
  <si>
    <t>Балтийский сельсовет</t>
  </si>
  <si>
    <t>07633402</t>
  </si>
  <si>
    <t>Галюгаевский сельсовет</t>
  </si>
  <si>
    <t>07633404</t>
  </si>
  <si>
    <t>Кановский сельсовет</t>
  </si>
  <si>
    <t>07633406</t>
  </si>
  <si>
    <t>Курский сельсовет</t>
  </si>
  <si>
    <t>07633407</t>
  </si>
  <si>
    <t>Мирненский сельсовет</t>
  </si>
  <si>
    <t>07633410</t>
  </si>
  <si>
    <t>Полтавский сельсовет</t>
  </si>
  <si>
    <t>07633413</t>
  </si>
  <si>
    <t>Ростовановский сельсовет</t>
  </si>
  <si>
    <t>07633416</t>
  </si>
  <si>
    <t>Рощинский сельсовет</t>
  </si>
  <si>
    <t>07633419</t>
  </si>
  <si>
    <t>Русский сельсовет</t>
  </si>
  <si>
    <t>07633422</t>
  </si>
  <si>
    <t>Село Эдиссия</t>
  </si>
  <si>
    <t>07633428</t>
  </si>
  <si>
    <t>Серноводский сельсовет</t>
  </si>
  <si>
    <t>07633425</t>
  </si>
  <si>
    <t>Станица Стодеревская</t>
  </si>
  <si>
    <t>07633426</t>
  </si>
  <si>
    <t>Левокумский муниципальный район</t>
  </si>
  <si>
    <t>07636000</t>
  </si>
  <si>
    <t>Бургун-Маджарский сельсовет</t>
  </si>
  <si>
    <t>07636402</t>
  </si>
  <si>
    <t>Величаевский сельсовет</t>
  </si>
  <si>
    <t>07636404</t>
  </si>
  <si>
    <t>Владимировский сельсовет</t>
  </si>
  <si>
    <t>07636407</t>
  </si>
  <si>
    <t>Заринский сельсовет</t>
  </si>
  <si>
    <t>07636409</t>
  </si>
  <si>
    <t>Николо-Александровский сельсовет</t>
  </si>
  <si>
    <t>07636413</t>
  </si>
  <si>
    <t>Поселок Новокумский</t>
  </si>
  <si>
    <t>07636414</t>
  </si>
  <si>
    <t>Село Левокумское</t>
  </si>
  <si>
    <t>07636410</t>
  </si>
  <si>
    <t>Село Правокумское</t>
  </si>
  <si>
    <t>07636416</t>
  </si>
  <si>
    <t>Село Приозерское</t>
  </si>
  <si>
    <t>07636417</t>
  </si>
  <si>
    <t>Село Урожайное</t>
  </si>
  <si>
    <t>07636422</t>
  </si>
  <si>
    <t>Турксадский сельсовет</t>
  </si>
  <si>
    <t>07636419</t>
  </si>
  <si>
    <t>Минераловодский</t>
  </si>
  <si>
    <t>07721000</t>
  </si>
  <si>
    <t>Нефтекумский</t>
  </si>
  <si>
    <t>07725000</t>
  </si>
  <si>
    <t>Новоалександровский</t>
  </si>
  <si>
    <t>07726000</t>
  </si>
  <si>
    <t>Новоселицкий муниципальный район</t>
  </si>
  <si>
    <t>07644000</t>
  </si>
  <si>
    <t>Журавский сельсовет</t>
  </si>
  <si>
    <t>07644404</t>
  </si>
  <si>
    <t>Новомаякский сельсовет</t>
  </si>
  <si>
    <t>07644409</t>
  </si>
  <si>
    <t>Поселок Щелкан</t>
  </si>
  <si>
    <t>07644420</t>
  </si>
  <si>
    <t>Село Долиновка</t>
  </si>
  <si>
    <t>07644402</t>
  </si>
  <si>
    <t>Село Китаевское</t>
  </si>
  <si>
    <t>07644407</t>
  </si>
  <si>
    <t>Село Новоселицкое</t>
  </si>
  <si>
    <t>07644410</t>
  </si>
  <si>
    <t>Село Падинское</t>
  </si>
  <si>
    <t>07644412</t>
  </si>
  <si>
    <t>Село Чернолесское</t>
  </si>
  <si>
    <t>07644413</t>
  </si>
  <si>
    <t>Петровский</t>
  </si>
  <si>
    <t>07731000</t>
  </si>
  <si>
    <t>Предгорный муниципальный район</t>
  </si>
  <si>
    <t>07648000</t>
  </si>
  <si>
    <t>Винсадский сельсовет</t>
  </si>
  <si>
    <t>07648410</t>
  </si>
  <si>
    <t>Ессентукский сельсовет</t>
  </si>
  <si>
    <t>07648413</t>
  </si>
  <si>
    <t>Нежинский сельсовет</t>
  </si>
  <si>
    <t>07648416</t>
  </si>
  <si>
    <t>Новоблагодарненский сельсовет</t>
  </si>
  <si>
    <t>07648422</t>
  </si>
  <si>
    <t>Подкумский сельсовет</t>
  </si>
  <si>
    <t>07648424</t>
  </si>
  <si>
    <t>Поселок Мирный</t>
  </si>
  <si>
    <t>07648415</t>
  </si>
  <si>
    <t>Пригородный сельсовет</t>
  </si>
  <si>
    <t>07648425</t>
  </si>
  <si>
    <t>Пятигорский сельсовет</t>
  </si>
  <si>
    <t>07648428</t>
  </si>
  <si>
    <t>Станица Бекешевская</t>
  </si>
  <si>
    <t>07648402</t>
  </si>
  <si>
    <t>Станица Боргустанская</t>
  </si>
  <si>
    <t>07648407</t>
  </si>
  <si>
    <t>Суворовский сельсовет</t>
  </si>
  <si>
    <t>07648431</t>
  </si>
  <si>
    <t>Тельмановский сельсовет</t>
  </si>
  <si>
    <t>07648432</t>
  </si>
  <si>
    <t>Этокский сельсовет</t>
  </si>
  <si>
    <t>07648434</t>
  </si>
  <si>
    <t>Юцкий сельсовет</t>
  </si>
  <si>
    <t>07648437</t>
  </si>
  <si>
    <t>Яснополянский сельсовет</t>
  </si>
  <si>
    <t>07648440</t>
  </si>
  <si>
    <t>Советский</t>
  </si>
  <si>
    <t>07735000</t>
  </si>
  <si>
    <t>Степновский муниципальный район</t>
  </si>
  <si>
    <t>07652000</t>
  </si>
  <si>
    <t>Богдановский сельсовет</t>
  </si>
  <si>
    <t>07652402</t>
  </si>
  <si>
    <t>Варениковский сельсовет</t>
  </si>
  <si>
    <t>07652404</t>
  </si>
  <si>
    <t>Верхнестепновский сельсовет</t>
  </si>
  <si>
    <t>07652407</t>
  </si>
  <si>
    <t>Иргаклинский сельсовет</t>
  </si>
  <si>
    <t>07652410</t>
  </si>
  <si>
    <t>Ольгинский сельсовет</t>
  </si>
  <si>
    <t>07652415</t>
  </si>
  <si>
    <t>Село Соломенское</t>
  </si>
  <si>
    <t>07652420</t>
  </si>
  <si>
    <t>Степновский сельсовет</t>
  </si>
  <si>
    <t>07652426</t>
  </si>
  <si>
    <t>Труновский муниципальный район</t>
  </si>
  <si>
    <t>07654000</t>
  </si>
  <si>
    <t>Безопасненский сельсовет</t>
  </si>
  <si>
    <t>07654402</t>
  </si>
  <si>
    <t>Донской сельсовет</t>
  </si>
  <si>
    <t>07654404</t>
  </si>
  <si>
    <t>Кировский сельсовет</t>
  </si>
  <si>
    <t>07654407</t>
  </si>
  <si>
    <t>Село Новая Кугульта</t>
  </si>
  <si>
    <t>07654410</t>
  </si>
  <si>
    <t>Село Подлесное</t>
  </si>
  <si>
    <t>07654413</t>
  </si>
  <si>
    <t>Труновский сельсовет</t>
  </si>
  <si>
    <t>07654416</t>
  </si>
  <si>
    <t>Туркменский муниципальный район</t>
  </si>
  <si>
    <t>07656000</t>
  </si>
  <si>
    <t>07656401</t>
  </si>
  <si>
    <t>Кендже-Кулакский сельсовет</t>
  </si>
  <si>
    <t>07656407</t>
  </si>
  <si>
    <t>Красноманычский сельсовет</t>
  </si>
  <si>
    <t>07656410</t>
  </si>
  <si>
    <t>Куликово-Копанский сельсовет</t>
  </si>
  <si>
    <t>07656413</t>
  </si>
  <si>
    <t>Кучерлинский сельсовет</t>
  </si>
  <si>
    <t>07656416</t>
  </si>
  <si>
    <t>Летнеставочный сельсовет</t>
  </si>
  <si>
    <t>07656419</t>
  </si>
  <si>
    <t>Новокучерлинский сельсовет</t>
  </si>
  <si>
    <t>07656424</t>
  </si>
  <si>
    <t>Овощинский сельсовет</t>
  </si>
  <si>
    <t>07656426</t>
  </si>
  <si>
    <t>Село Казгулак</t>
  </si>
  <si>
    <t>07656402</t>
  </si>
  <si>
    <t>Село Камбулат</t>
  </si>
  <si>
    <t>07656404</t>
  </si>
  <si>
    <t>Село Малые Ягуры</t>
  </si>
  <si>
    <t>07656422</t>
  </si>
  <si>
    <t>Шпаковский муниципальный район</t>
  </si>
  <si>
    <t>07658000</t>
  </si>
  <si>
    <t>Верхнерусский сельсовет</t>
  </si>
  <si>
    <t>07658402</t>
  </si>
  <si>
    <t>Город Михайловск</t>
  </si>
  <si>
    <t>07658101</t>
  </si>
  <si>
    <t>Деминский сельсовет</t>
  </si>
  <si>
    <t>07658404</t>
  </si>
  <si>
    <t>Дубовский сельсовет</t>
  </si>
  <si>
    <t>07658406</t>
  </si>
  <si>
    <t>07658408</t>
  </si>
  <si>
    <t>Надеждинский сельсовет</t>
  </si>
  <si>
    <t>07658410</t>
  </si>
  <si>
    <t>Пелагиадский сельсовет</t>
  </si>
  <si>
    <t>07658416</t>
  </si>
  <si>
    <t>Сенгилеевский сельсовет</t>
  </si>
  <si>
    <t>07658419</t>
  </si>
  <si>
    <t>Станица Новомарьевская</t>
  </si>
  <si>
    <t>07658413</t>
  </si>
  <si>
    <t>Татарский сельсовет</t>
  </si>
  <si>
    <t>07658422</t>
  </si>
  <si>
    <t>Темнолесский сельсовет</t>
  </si>
  <si>
    <t>07658425</t>
  </si>
  <si>
    <t>Цимлянский сельсовет</t>
  </si>
  <si>
    <t>07658428</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</si>
  <si>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</si>
  <si>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</si>
  <si>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</si>
  <si>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</si>
  <si>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</si>
  <si>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</si>
  <si>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</si>
  <si>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</si>
  <si>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</si>
  <si>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</si>
  <si>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</si>
  <si>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</si>
  <si>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</si>
  <si>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</si>
  <si>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</si>
  <si>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</si>
  <si>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</si>
  <si>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</si>
  <si>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</si>
  <si>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</si>
  <si>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</si>
  <si>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</si>
  <si>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</si>
  <si>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</si>
  <si>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</si>
  <si>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2627</t>
  </si>
  <si>
    <t>26419409</t>
  </si>
  <si>
    <t>АО "Невинномысский Азот"</t>
  </si>
  <si>
    <t>2631015563</t>
  </si>
  <si>
    <t>263101001</t>
  </si>
  <si>
    <t>31-12-1992 00:00:00</t>
  </si>
  <si>
    <t>26850785</t>
  </si>
  <si>
    <t>АО "ПТЭК"</t>
  </si>
  <si>
    <t>2632800936</t>
  </si>
  <si>
    <t>263201001</t>
  </si>
  <si>
    <t>10-05-2011 00:00:00</t>
  </si>
  <si>
    <t>26838066</t>
  </si>
  <si>
    <t>АО "РЭУ"</t>
  </si>
  <si>
    <t>7714783092</t>
  </si>
  <si>
    <t>774501001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</si>
  <si>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</si>
  <si>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</si>
  <si>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</si>
  <si>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</si>
  <si>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</si>
  <si>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</si>
  <si>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</si>
  <si>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</si>
  <si>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</si>
  <si>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</si>
  <si>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</si>
  <si>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</si>
  <si>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260750001</t>
  </si>
  <si>
    <t>07-07-1999 00:00:00</t>
  </si>
  <si>
    <t>26355198</t>
  </si>
  <si>
    <t>АО "Теплосеть" г. Невинномысск</t>
  </si>
  <si>
    <t>2631054298</t>
  </si>
  <si>
    <t>26355211</t>
  </si>
  <si>
    <t>АО "Теплосеть" г. Ставрополь</t>
  </si>
  <si>
    <t>2635095930</t>
  </si>
  <si>
    <t>263501001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</si>
  <si>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</si>
  <si>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</si>
  <si>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</si>
  <si>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</si>
  <si>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</si>
  <si>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</si>
  <si>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</si>
  <si>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</si>
  <si>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</si>
  <si>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</si>
  <si>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</si>
  <si>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</si>
  <si>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</si>
  <si>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</si>
  <si>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</si>
  <si>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</si>
  <si>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</si>
  <si>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</si>
  <si>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</si>
  <si>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</si>
  <si>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</si>
  <si>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</si>
  <si>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</si>
  <si>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</si>
  <si>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</si>
  <si>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</si>
  <si>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</si>
  <si>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</si>
  <si>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26355185</t>
  </si>
  <si>
    <t>ГМУП "Теплосеть"</t>
  </si>
  <si>
    <t>2625002189</t>
  </si>
  <si>
    <t>26355176</t>
  </si>
  <si>
    <t>ГУП СК "ЖКХ Кировского района"</t>
  </si>
  <si>
    <t>2609014934</t>
  </si>
  <si>
    <t>260901001</t>
  </si>
  <si>
    <t>28-10-1997 00:00:00</t>
  </si>
  <si>
    <t>26355225</t>
  </si>
  <si>
    <t>ГУП СК "Крайтеплоэнерго"</t>
  </si>
  <si>
    <t>2635060510</t>
  </si>
  <si>
    <t>16-01-2002 00:00:00</t>
  </si>
  <si>
    <t>26355213</t>
  </si>
  <si>
    <t>ЗАО "Гермес-52"</t>
  </si>
  <si>
    <t>2633002369</t>
  </si>
  <si>
    <t>26355210</t>
  </si>
  <si>
    <t>ЗАО "Пассаж"</t>
  </si>
  <si>
    <t>2633001132</t>
  </si>
  <si>
    <t>263601001</t>
  </si>
  <si>
    <t>26360929</t>
  </si>
  <si>
    <t>ЗАО "ЮЭК" филиал в г. Лермонтов Ставропольского края</t>
  </si>
  <si>
    <t>7704262319</t>
  </si>
  <si>
    <t>262902001</t>
  </si>
  <si>
    <t>23-05-2003 00:00:00</t>
  </si>
  <si>
    <t>30370933</t>
  </si>
  <si>
    <t>ИП Гукасян Владимир Александрович</t>
  </si>
  <si>
    <t>263603503719</t>
  </si>
  <si>
    <t>отсутствует</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</si>
  <si>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</si>
  <si>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</si>
  <si>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</si>
  <si>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</si>
  <si>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</si>
  <si>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</si>
  <si>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</si>
  <si>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</si>
  <si>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</si>
  <si>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26355205</t>
  </si>
  <si>
    <t>ЛПУП  Санаторий "РОДНИК"</t>
  </si>
  <si>
    <t>2632053836</t>
  </si>
  <si>
    <t>29-06-1999 00:00:00</t>
  </si>
  <si>
    <t>26355207</t>
  </si>
  <si>
    <t>ЛПУП "Пятигорская бальнеогрязелечебница"</t>
  </si>
  <si>
    <t>2632054854</t>
  </si>
  <si>
    <t>14-11-2002 00:00:00</t>
  </si>
  <si>
    <t>26414029</t>
  </si>
  <si>
    <t>МКП «Надежда»</t>
  </si>
  <si>
    <t>2617013148</t>
  </si>
  <si>
    <t>261701001</t>
  </si>
  <si>
    <t>02-04-2008 00:00:00</t>
  </si>
  <si>
    <t>26355172</t>
  </si>
  <si>
    <t>МУП "КХ" Грачёвского муниципального района Ставропольского края</t>
  </si>
  <si>
    <t>2606000122</t>
  </si>
  <si>
    <t>260601001</t>
  </si>
  <si>
    <t>15-09-2008 00:00:00</t>
  </si>
  <si>
    <t>26355182</t>
  </si>
  <si>
    <t>МУП "КХ" Степновского муниципального района Ставропольского края</t>
  </si>
  <si>
    <t>2620000580</t>
  </si>
  <si>
    <t>262001001</t>
  </si>
  <si>
    <t>26-05-2009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</si>
  <si>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</si>
  <si>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</si>
  <si>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</si>
  <si>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</si>
  <si>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</si>
  <si>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</si>
  <si>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</si>
  <si>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</si>
  <si>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</si>
  <si>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</si>
  <si>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26355192</t>
  </si>
  <si>
    <t>МУП "Теплосеть" г. Железноводск</t>
  </si>
  <si>
    <t>2627007954</t>
  </si>
  <si>
    <t>26526815</t>
  </si>
  <si>
    <t>МУП ЖКХ Александровского района</t>
  </si>
  <si>
    <t>2601004596</t>
  </si>
  <si>
    <t>260101001</t>
  </si>
  <si>
    <t>08-09-1998 00:00:00</t>
  </si>
  <si>
    <t>26355178</t>
  </si>
  <si>
    <t>МУП КМР СК « ЖКХ Курского района»</t>
  </si>
  <si>
    <t>2612016970</t>
  </si>
  <si>
    <t>261201001</t>
  </si>
  <si>
    <t>08-08-2002 00:00:00</t>
  </si>
  <si>
    <t>26355171</t>
  </si>
  <si>
    <t>МУП КХ Арзгирского района</t>
  </si>
  <si>
    <t>2604000247</t>
  </si>
  <si>
    <t>260401001</t>
  </si>
  <si>
    <t>03-07-2000 00:00:00</t>
  </si>
  <si>
    <t>26355183</t>
  </si>
  <si>
    <t>МУП КХ Туркменского района</t>
  </si>
  <si>
    <t>2622003515</t>
  </si>
  <si>
    <t>262201001</t>
  </si>
  <si>
    <t>28-07-2006 00:00:00</t>
  </si>
  <si>
    <t>26355177</t>
  </si>
  <si>
    <t>МУП СК ЖКХ Кочубеевского района</t>
  </si>
  <si>
    <t>2610012931</t>
  </si>
  <si>
    <t>261001001</t>
  </si>
  <si>
    <t>19-05-2009 00:00:00</t>
  </si>
  <si>
    <t>26355197</t>
  </si>
  <si>
    <t>ОАО "Квант-Энергия"</t>
  </si>
  <si>
    <t>2631002155</t>
  </si>
  <si>
    <t>13-12-1994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</si>
  <si>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</si>
  <si>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</si>
  <si>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</si>
  <si>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</si>
  <si>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</si>
  <si>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</si>
  <si>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</si>
  <si>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</si>
  <si>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26355194</t>
  </si>
  <si>
    <t>ОАО "Теплосеть" г. Кисловодск</t>
  </si>
  <si>
    <t>2628008414</t>
  </si>
  <si>
    <t>262801001</t>
  </si>
  <si>
    <t>30479236</t>
  </si>
  <si>
    <t>ООО "Газпром Теплоэнерго Кисловодск"</t>
  </si>
  <si>
    <t>2628057299</t>
  </si>
  <si>
    <t>20-04-2016 00:00:00</t>
  </si>
  <si>
    <t>31022141</t>
  </si>
  <si>
    <t>ООО "Горизонт"</t>
  </si>
  <si>
    <t>2616008378</t>
  </si>
  <si>
    <t>772701001</t>
  </si>
  <si>
    <t>26355170</t>
  </si>
  <si>
    <t>ООО "ККЭБСЕ" филиал в селе Солуно-Дмитриевское</t>
  </si>
  <si>
    <t>7701215046</t>
  </si>
  <si>
    <t>525350001</t>
  </si>
  <si>
    <t>15-04-1999 00:00:00</t>
  </si>
  <si>
    <t>31062553</t>
  </si>
  <si>
    <t>ООО "КомС плюс"</t>
  </si>
  <si>
    <t>2602006892</t>
  </si>
  <si>
    <t>260201001</t>
  </si>
  <si>
    <t>26-06-2017 00:00:00</t>
  </si>
  <si>
    <t>27567409</t>
  </si>
  <si>
    <t>ООО "ЛУКОЙЛ-Ставропольэнерго"</t>
  </si>
  <si>
    <t>2624033219</t>
  </si>
  <si>
    <t>264650001</t>
  </si>
  <si>
    <t>01-08-2011 00:00:00</t>
  </si>
  <si>
    <t>26355193</t>
  </si>
  <si>
    <t>ООО "Объединение котельных курорта" г. Железноводск</t>
  </si>
  <si>
    <t>2627016807</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</si>
  <si>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</si>
  <si>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</si>
  <si>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</si>
  <si>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</si>
  <si>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</si>
  <si>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</si>
  <si>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</si>
  <si>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</si>
  <si>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</si>
  <si>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</si>
  <si>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28952051</t>
  </si>
  <si>
    <t>ООО "СКС"</t>
  </si>
  <si>
    <t>2607000284</t>
  </si>
  <si>
    <t>260701001</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</si>
  <si>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</si>
  <si>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</si>
  <si>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</si>
  <si>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</si>
  <si>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</si>
  <si>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</si>
  <si>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</si>
  <si>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</si>
  <si>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</si>
  <si>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</si>
  <si>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</si>
  <si>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</si>
  <si>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</si>
  <si>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</si>
  <si>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</si>
  <si>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</si>
  <si>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</si>
  <si>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</si>
  <si>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</si>
  <si>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26891277</t>
  </si>
  <si>
    <t>ООО "Теплый дом"</t>
  </si>
  <si>
    <t>2601009690</t>
  </si>
  <si>
    <t>11-01-2011 00:00:00</t>
  </si>
  <si>
    <t>27882380</t>
  </si>
  <si>
    <t>ООО "ЭНЕРГЕТИК" (котельная "Машук" в г. Пятигорске)</t>
  </si>
  <si>
    <t>2618800660</t>
  </si>
  <si>
    <t>261801001</t>
  </si>
  <si>
    <t>26-03-2012 00:00:00</t>
  </si>
  <si>
    <t>26355224</t>
  </si>
  <si>
    <t>ООО «Газпром трансгаз Ставрополь»</t>
  </si>
  <si>
    <t>2636032629</t>
  </si>
  <si>
    <t>30-06-1999 00:00:00</t>
  </si>
  <si>
    <t>30875804</t>
  </si>
  <si>
    <t>ООО УК "Он и к"</t>
  </si>
  <si>
    <t>2628039437</t>
  </si>
  <si>
    <t>20-07-2000 00:00:00</t>
  </si>
  <si>
    <t>30356084</t>
  </si>
  <si>
    <t>Обособленное подразделение "Ставропольское" АО "ГУ ЖКХ"</t>
  </si>
  <si>
    <t>5116000922</t>
  </si>
  <si>
    <t>263445001</t>
  </si>
  <si>
    <t>13-05-2009 00:00:00</t>
  </si>
  <si>
    <t>26355173</t>
  </si>
  <si>
    <t>ПАО "Завод Атлант"</t>
  </si>
  <si>
    <t>2607000333</t>
  </si>
  <si>
    <t>26-05-1994 00:00:00</t>
  </si>
  <si>
    <t>27051140</t>
  </si>
  <si>
    <t>ПАО "ОГК-2"</t>
  </si>
  <si>
    <t>2607018122</t>
  </si>
  <si>
    <t>09-03-2005 00:00:00</t>
  </si>
  <si>
    <t>26355219</t>
  </si>
  <si>
    <t>ПАО "Ставропольский радиозавод "Сигнал"</t>
  </si>
  <si>
    <t>2635000092</t>
  </si>
  <si>
    <t>26318929</t>
  </si>
  <si>
    <t>ПАО "Ставропольэнергосбыт"</t>
  </si>
  <si>
    <t>2626033550</t>
  </si>
  <si>
    <t>262650001</t>
  </si>
  <si>
    <t>01-04-2005 00:00:00</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</si>
  <si>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</si>
  <si>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</si>
  <si>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</si>
  <si>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</si>
  <si>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</si>
  <si>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</si>
  <si>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</si>
  <si>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</si>
  <si>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</si>
  <si>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</si>
  <si>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</si>
  <si>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</si>
  <si>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</si>
  <si>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</si>
  <si>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</si>
  <si>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</si>
  <si>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</si>
  <si>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263401001</t>
  </si>
  <si>
    <t>30923515</t>
  </si>
  <si>
    <t>ФГБУ "Центральное жилищно-коммунальное управление" Министерства обороны РФ</t>
  </si>
  <si>
    <t>7729314745</t>
  </si>
  <si>
    <t>616543001</t>
  </si>
  <si>
    <t>26355217</t>
  </si>
  <si>
    <t>ФГКУ "МСЧ УФСБ России по Ставропольскому краю" (филиал в г. Кисловодске)</t>
  </si>
  <si>
    <t>2633005786</t>
  </si>
  <si>
    <t>263301001</t>
  </si>
  <si>
    <t>26416944</t>
  </si>
  <si>
    <t>Филиал "Невинномысская ГРЭС" ПАО "Энел Россия"</t>
  </si>
  <si>
    <t>6671156423</t>
  </si>
  <si>
    <t>263102001</t>
  </si>
  <si>
    <t>27-10-2004 00:00:00</t>
  </si>
  <si>
    <t>31062737</t>
  </si>
  <si>
    <t>Филиал АО НПО «Микроген» в г. Ставрополь «Аллерген»</t>
  </si>
  <si>
    <t>7722422237</t>
  </si>
  <si>
    <t>01-01-2018 00:00:00</t>
  </si>
  <si>
    <t>27357611</t>
  </si>
  <si>
    <t>Филиал ОАО "РЭУ" "Ростовский"</t>
  </si>
  <si>
    <t>26416974</t>
  </si>
  <si>
    <t>Филиал ПАО "ОГК-2"-Ставропольская ГРЭС</t>
  </si>
  <si>
    <t>260702001</t>
  </si>
  <si>
    <t>WARM</t>
  </si>
  <si>
    <t>Региональная тарифная комиссия Ставропольского края</t>
  </si>
  <si>
    <t>18.12.2018</t>
  </si>
  <si>
    <t>57/2</t>
  </si>
  <si>
    <t xml:space="preserve">Официальный интернет-портал правовой информации Ставропольского края </t>
  </si>
  <si>
    <t>357625 г. Ессентуки, ул. Пятигорская 118</t>
  </si>
  <si>
    <t>Димитров Андрей Анатольевич</t>
  </si>
  <si>
    <t>Ахтырская Анна Владимировна</t>
  </si>
  <si>
    <t>Заместитель начальника ПЭО</t>
  </si>
  <si>
    <t>8(87934)2-30-17,2-91-00</t>
  </si>
  <si>
    <t>info@energoresours.ru</t>
  </si>
  <si>
    <t>О</t>
  </si>
  <si>
    <t>Город-курорт Ессентуки, Город-курорт Ессентуки (07710000);</t>
  </si>
  <si>
    <t>на листе "форма 4.8" стоит дата размещения на официальном сайте организации последней редакции информации после изменения тарифа, согласно Постановлению региональной тарифной комиссии Ставропольского края от 30.08.2018 № 38</t>
  </si>
  <si>
    <t>07.09.2018</t>
  </si>
  <si>
    <t>http://energoresours.ru/info/poryadok-vypolneniya-tehnologicheskih-tehnicheskih-i-drugih-meropriyatij-svyazannyh-s-podklyucheniem-tehnologicheskim-prisoedineniem-k-sisteme-teplosnabzheniya.html</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</si>
  <si>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</si>
  <si>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4.2</t>
  </si>
  <si>
    <t>4.3</t>
  </si>
  <si>
    <t>4.4</t>
  </si>
  <si>
    <t>4.5</t>
  </si>
  <si>
    <t>4.6</t>
  </si>
  <si>
    <t>Федеральный закон от 27.07.2010 № 190-ФЗ «О теплоснабжении»</t>
  </si>
  <si>
    <t>Постановление Правительства РФ от 16.04.2012 №307 «О порядке подключения к системам теплоснабжения»</t>
  </si>
  <si>
    <t>Постановление Правительства Российской Федерации от 13.02.2006 №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t>
  </si>
  <si>
    <t>Постановление Правительства РФ от 08.08.2012 N 808 "Об организации теплоснабжения в Российской Федерации и о внесении изменений в некоторые акты Правительства Российской Федерации"</t>
  </si>
  <si>
    <t>Постановление Правительства РФ от 22.10.2012 № 1075 «О ценообразовании в сфере теплоснабжения»</t>
  </si>
  <si>
    <t>Приказ Федеральной службы по тарифам от 13.06.2013 № 760-э «Об утверждении Методических указаний по расчёту регулируемых цен (тарифов) в сфере теплоснабжения»</t>
  </si>
  <si>
    <t>тел. 8 (87934) 2-66-03, факс 8 (87934) 2-91-00</t>
  </si>
  <si>
    <t>357625, Ставропольский край, г. Ессентуки,  ул. Пятигорская,118</t>
  </si>
  <si>
    <t>c 08:00 до 17:00</t>
  </si>
  <si>
    <t>Производственно-технический отдел</t>
  </si>
  <si>
    <t>Производственно-технический отдел: c 08:00 до 17:00</t>
  </si>
  <si>
    <t>РЕГЛАМЕНТ выполнения технологических, технических и других мероприятий, связанных с подключением (технологическим присоединением)  к системе теплоснабжения  АО «Энергоресурсы»</t>
  </si>
  <si>
    <t>https://portal.eias.ru/Portal/DownloadPage.aspx?type=12&amp;guid=477c0da1-b498-4e6e-b6b0-e30d7274a6e2</t>
  </si>
  <si>
    <t>https://portal.eias.ru/Portal/DownloadPage.aspx?type=12&amp;guid=6acd1d89-7be9-4b70-b9c2-aae1ec94819e</t>
  </si>
  <si>
    <t>https://portal.eias.ru/Portal/DownloadPage.aspx?type=12&amp;guid=1c449b7f-0aa6-4338-ba50-ecd900c2de7a</t>
  </si>
  <si>
    <t>https://portal.eias.ru/Portal/DownloadPage.aspx?type=12&amp;guid=f646bd1f-9abc-4631-be7c-257ba20b5c88</t>
  </si>
  <si>
    <t>Производство. Теплоноситель; Передача. Теплоноситель; Сбыт. Теплоноситель</t>
  </si>
  <si>
    <t>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</si>
  <si>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Тариф на тепловую энергию, поставляемую потребителям, подключенным к тепловым сетям (дифференциация по схеме подключения отсутствует)</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</si>
  <si>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</si>
  <si>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</si>
  <si>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</si>
  <si>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</si>
  <si>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</si>
  <si>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</si>
  <si>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</si>
  <si>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</si>
  <si>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</si>
  <si>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</si>
  <si>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</si>
  <si>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</si>
  <si>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</si>
  <si>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</si>
  <si>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</si>
  <si>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</si>
  <si>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</si>
  <si>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</si>
  <si>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27.12.2018 19:39:22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</si>
</sst>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79" fillId="0"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76</xdr:col>
      <xdr:colOff>38100</xdr:colOff>
      <xdr:row>37</xdr:row>
      <xdr:rowOff>0</xdr:rowOff>
    </xdr:from>
    <xdr:to>
      <xdr:col>76</xdr:col>
      <xdr:colOff>228600</xdr:colOff>
      <xdr:row>37</xdr:row>
      <xdr:rowOff>190500</xdr:rowOff>
    </xdr:to>
    <xdr:grpSp>
      <xdr:nvGrpSpPr>
        <xdr:cNvPr id="4" name="shCalendar" hidden="1"/>
        <xdr:cNvGrpSpPr>
          <a:grpSpLocks/>
        </xdr:cNvGrpSpPr>
      </xdr:nvGrpSpPr>
      <xdr:grpSpPr bwMode="auto">
        <a:xfrm>
          <a:off x="28470225" y="60579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4147125" y="4419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9420225" y="1200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34</xdr:row>
      <xdr:rowOff>2</xdr:rowOff>
    </xdr:from>
    <xdr:to>
      <xdr:col>4</xdr:col>
      <xdr:colOff>3343276</xdr:colOff>
      <xdr:row>35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8" t="s">
        <v>632</v>
      </c>
      <c r="M5" s="1238"/>
      <c r="N5" s="1238"/>
      <c r="O5" s="1238"/>
      <c r="P5" s="1238"/>
      <c r="Q5" s="1238"/>
      <c r="R5" s="1238"/>
      <c r="S5" s="1238"/>
      <c r="T5" s="1238"/>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15" t="str">
        <f>IF(NameOrPr_ch="",IF(NameOrPr="","",NameOrPr),NameOrPr_ch)</f>
        <v>Региональная тарифная комиссия Ставропольского края</v>
      </c>
      <c r="P7" s="1215"/>
      <c r="Q7" s="1215"/>
      <c r="R7" s="1215"/>
      <c r="S7" s="1215"/>
      <c r="T7" s="1215"/>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15" t="str">
        <f>IF(datePr_ch="",IF(datePr="","",datePr),datePr_ch)</f>
        <v>18.12.2018</v>
      </c>
      <c r="P8" s="1215"/>
      <c r="Q8" s="1215"/>
      <c r="R8" s="1215"/>
      <c r="S8" s="1215"/>
      <c r="T8" s="1215"/>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15" t="str">
        <f>IF(numberPr_ch="",IF(numberPr="","",numberPr),numberPr_ch)</f>
        <v>57/2</v>
      </c>
      <c r="P9" s="1215"/>
      <c r="Q9" s="1215"/>
      <c r="R9" s="1215"/>
      <c r="S9" s="1215"/>
      <c r="T9" s="1215"/>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15" t="str">
        <f>IF(IstPub_ch="",IF(IstPub="","",IstPub),IstPub_ch)</f>
        <v xml:space="preserve">Официальный интернет-портал правовой информации Ставропольского края </v>
      </c>
      <c r="P10" s="1215"/>
      <c r="Q10" s="1215"/>
      <c r="R10" s="1215"/>
      <c r="S10" s="1215"/>
      <c r="T10" s="1215"/>
      <c r="U10" s="584"/>
      <c r="V10" s="584"/>
      <c r="W10" s="521"/>
      <c r="X10" s="592"/>
      <c r="Y10" s="592"/>
      <c r="Z10" s="592"/>
      <c r="AA10" s="592"/>
      <c r="AB10" s="592"/>
      <c r="AC10" s="592"/>
    </row>
    <row r="11" spans="1:29" s="572" customFormat="1" ht="11.25" hidden="1">
      <c r="A11" s="592"/>
      <c r="B11" s="592"/>
      <c r="C11" s="592"/>
      <c r="D11" s="592"/>
      <c r="E11" s="592"/>
      <c r="F11" s="592"/>
      <c r="G11" s="592"/>
      <c r="H11" s="592"/>
      <c r="L11" s="1239"/>
      <c r="M11" s="1239"/>
      <c r="N11" s="568"/>
      <c r="O11" s="584"/>
      <c r="P11" s="584"/>
      <c r="Q11" s="584"/>
      <c r="R11" s="584"/>
      <c r="S11" s="584"/>
      <c r="T11" s="584"/>
      <c r="U11" s="590" t="s">
        <v>373</v>
      </c>
      <c r="X11" s="592"/>
      <c r="Y11" s="592"/>
      <c r="Z11" s="592"/>
      <c r="AA11" s="592"/>
      <c r="AB11" s="592"/>
      <c r="AC11" s="592"/>
    </row>
    <row r="12" spans="1:29">
      <c r="J12" s="531"/>
      <c r="K12" s="531"/>
      <c r="L12" s="526"/>
      <c r="M12" s="526"/>
      <c r="N12" s="504"/>
      <c r="O12" s="1216"/>
      <c r="P12" s="1216"/>
      <c r="Q12" s="1216"/>
      <c r="R12" s="1216"/>
      <c r="S12" s="1216"/>
      <c r="T12" s="1216"/>
      <c r="U12" s="1216"/>
    </row>
    <row r="13" spans="1:29">
      <c r="J13" s="531"/>
      <c r="K13" s="531"/>
      <c r="L13" s="1158" t="s">
        <v>454</v>
      </c>
      <c r="M13" s="1158"/>
      <c r="N13" s="1158"/>
      <c r="O13" s="1158"/>
      <c r="P13" s="1158"/>
      <c r="Q13" s="1158"/>
      <c r="R13" s="1158"/>
      <c r="S13" s="1158"/>
      <c r="T13" s="1158"/>
      <c r="U13" s="1158"/>
      <c r="V13" s="1158"/>
      <c r="W13" s="1158" t="s">
        <v>455</v>
      </c>
    </row>
    <row r="14" spans="1:29" ht="14.25" customHeight="1">
      <c r="J14" s="531"/>
      <c r="K14" s="531"/>
      <c r="L14" s="1222" t="s">
        <v>92</v>
      </c>
      <c r="M14" s="1222" t="s">
        <v>640</v>
      </c>
      <c r="N14" s="663"/>
      <c r="O14" s="1223" t="s">
        <v>642</v>
      </c>
      <c r="P14" s="1224"/>
      <c r="Q14" s="1224"/>
      <c r="R14" s="1224"/>
      <c r="S14" s="1224"/>
      <c r="T14" s="1225"/>
      <c r="U14" s="1233" t="s">
        <v>341</v>
      </c>
      <c r="V14" s="1219" t="s">
        <v>275</v>
      </c>
      <c r="W14" s="1158"/>
    </row>
    <row r="15" spans="1:29" ht="14.25" customHeight="1">
      <c r="J15" s="531"/>
      <c r="K15" s="531"/>
      <c r="L15" s="1222"/>
      <c r="M15" s="1222"/>
      <c r="N15" s="664"/>
      <c r="O15" s="1228" t="s">
        <v>606</v>
      </c>
      <c r="P15" s="1226" t="s">
        <v>271</v>
      </c>
      <c r="Q15" s="1227"/>
      <c r="R15" s="1230" t="s">
        <v>655</v>
      </c>
      <c r="S15" s="1231"/>
      <c r="T15" s="1232"/>
      <c r="U15" s="1234"/>
      <c r="V15" s="1220"/>
      <c r="W15" s="1158"/>
    </row>
    <row r="16" spans="1:29" ht="33.75" customHeight="1">
      <c r="J16" s="531"/>
      <c r="K16" s="531"/>
      <c r="L16" s="1222"/>
      <c r="M16" s="1222"/>
      <c r="N16" s="665"/>
      <c r="O16" s="1229"/>
      <c r="P16" s="537" t="s">
        <v>607</v>
      </c>
      <c r="Q16" s="537" t="s">
        <v>6</v>
      </c>
      <c r="R16" s="538" t="s">
        <v>274</v>
      </c>
      <c r="S16" s="1217" t="s">
        <v>273</v>
      </c>
      <c r="T16" s="1218"/>
      <c r="U16" s="1235"/>
      <c r="V16" s="1221"/>
      <c r="W16" s="1158"/>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40">
        <f ca="1">OFFSET(S17,0,-1)+1</f>
        <v>7</v>
      </c>
      <c r="T17" s="1240"/>
      <c r="U17" s="650">
        <f ca="1">OFFSET(U17,0,-2)+1</f>
        <v>8</v>
      </c>
      <c r="V17" s="651">
        <f ca="1">OFFSET(V17,0,-1)</f>
        <v>8</v>
      </c>
      <c r="W17" s="650">
        <f ca="1">OFFSET(W17,0,-1)+1</f>
        <v>9</v>
      </c>
    </row>
    <row r="18" spans="1:29" ht="22.5">
      <c r="A18" s="1241">
        <v>1</v>
      </c>
      <c r="B18" s="867"/>
      <c r="C18" s="867"/>
      <c r="D18" s="867"/>
      <c r="E18" s="868"/>
      <c r="F18" s="869"/>
      <c r="G18" s="869"/>
      <c r="H18" s="869"/>
      <c r="I18" s="870"/>
      <c r="J18" s="865"/>
      <c r="K18" s="872"/>
      <c r="L18" s="595">
        <f>mergeValue(A18)</f>
        <v>1</v>
      </c>
      <c r="M18" s="643" t="s">
        <v>20</v>
      </c>
      <c r="N18" s="648"/>
      <c r="O18" s="1242"/>
      <c r="P18" s="1242"/>
      <c r="Q18" s="1242"/>
      <c r="R18" s="1242"/>
      <c r="S18" s="1242"/>
      <c r="T18" s="1242"/>
      <c r="U18" s="1242"/>
      <c r="V18" s="1242"/>
      <c r="W18" s="632" t="s">
        <v>477</v>
      </c>
      <c r="Y18" s="591"/>
      <c r="Z18" s="591" t="str">
        <f t="shared" ref="Z18:Z31" si="0">IF(M18="","",M18 )</f>
        <v>Наименование тарифа</v>
      </c>
      <c r="AA18" s="591"/>
      <c r="AB18" s="591"/>
      <c r="AC18" s="591"/>
    </row>
    <row r="19" spans="1:29" ht="22.5">
      <c r="A19" s="1241"/>
      <c r="B19" s="1241">
        <v>1</v>
      </c>
      <c r="C19" s="867"/>
      <c r="D19" s="867"/>
      <c r="E19" s="869"/>
      <c r="F19" s="869"/>
      <c r="G19" s="869"/>
      <c r="H19" s="869"/>
      <c r="I19" s="864"/>
      <c r="J19" s="863"/>
      <c r="K19" s="866"/>
      <c r="L19" s="595" t="str">
        <f>mergeValue(A19) &amp;"."&amp; mergeValue(B19)</f>
        <v>1.1</v>
      </c>
      <c r="M19" s="548" t="s">
        <v>16</v>
      </c>
      <c r="N19" s="648"/>
      <c r="O19" s="1242"/>
      <c r="P19" s="1242"/>
      <c r="Q19" s="1242"/>
      <c r="R19" s="1242"/>
      <c r="S19" s="1242"/>
      <c r="T19" s="1242"/>
      <c r="U19" s="1242"/>
      <c r="V19" s="1242"/>
      <c r="W19" s="632" t="s">
        <v>478</v>
      </c>
      <c r="Y19" s="591"/>
      <c r="Z19" s="591" t="str">
        <f t="shared" si="0"/>
        <v>Территория действия тарифа</v>
      </c>
      <c r="AA19" s="591"/>
      <c r="AB19" s="591"/>
      <c r="AC19" s="591"/>
    </row>
    <row r="20" spans="1:29" ht="22.5">
      <c r="A20" s="1241"/>
      <c r="B20" s="1241"/>
      <c r="C20" s="1241">
        <v>1</v>
      </c>
      <c r="D20" s="867"/>
      <c r="E20" s="869"/>
      <c r="F20" s="869"/>
      <c r="G20" s="869"/>
      <c r="H20" s="869"/>
      <c r="I20" s="871"/>
      <c r="J20" s="863"/>
      <c r="K20" s="866"/>
      <c r="L20" s="595" t="str">
        <f>mergeValue(A20) &amp;"."&amp; mergeValue(B20)&amp;"."&amp; mergeValue(C20)</f>
        <v>1.1.1</v>
      </c>
      <c r="M20" s="549" t="s">
        <v>7</v>
      </c>
      <c r="N20" s="648"/>
      <c r="O20" s="1242"/>
      <c r="P20" s="1242"/>
      <c r="Q20" s="1242"/>
      <c r="R20" s="1242"/>
      <c r="S20" s="1242"/>
      <c r="T20" s="1242"/>
      <c r="U20" s="1242"/>
      <c r="V20" s="1242"/>
      <c r="W20" s="632" t="s">
        <v>634</v>
      </c>
      <c r="Y20" s="591"/>
      <c r="Z20" s="591" t="str">
        <f t="shared" si="0"/>
        <v xml:space="preserve">Наименование системы теплоснабжения </v>
      </c>
      <c r="AA20" s="591"/>
      <c r="AB20" s="591"/>
      <c r="AC20" s="591"/>
    </row>
    <row r="21" spans="1:29" ht="22.5">
      <c r="A21" s="1241"/>
      <c r="B21" s="1241"/>
      <c r="C21" s="1241"/>
      <c r="D21" s="1241">
        <v>1</v>
      </c>
      <c r="E21" s="869"/>
      <c r="F21" s="869"/>
      <c r="G21" s="869"/>
      <c r="H21" s="869"/>
      <c r="I21" s="871"/>
      <c r="J21" s="863"/>
      <c r="K21" s="866"/>
      <c r="L21" s="595" t="str">
        <f>mergeValue(A21) &amp;"."&amp; mergeValue(B21)&amp;"."&amp; mergeValue(C21)&amp;"."&amp; mergeValue(D21)</f>
        <v>1.1.1.1</v>
      </c>
      <c r="M21" s="550" t="s">
        <v>22</v>
      </c>
      <c r="N21" s="648"/>
      <c r="O21" s="1242"/>
      <c r="P21" s="1242"/>
      <c r="Q21" s="1242"/>
      <c r="R21" s="1242"/>
      <c r="S21" s="1242"/>
      <c r="T21" s="1242"/>
      <c r="U21" s="1242"/>
      <c r="V21" s="1242"/>
      <c r="W21" s="632" t="s">
        <v>635</v>
      </c>
      <c r="Y21" s="591"/>
      <c r="Z21" s="591" t="str">
        <f t="shared" si="0"/>
        <v xml:space="preserve">Источник тепловой энергии  </v>
      </c>
      <c r="AA21" s="591"/>
      <c r="AB21" s="591"/>
      <c r="AC21" s="591"/>
    </row>
    <row r="22" spans="1:29" ht="101.25">
      <c r="A22" s="1241"/>
      <c r="B22" s="1241"/>
      <c r="C22" s="1241"/>
      <c r="D22" s="1241"/>
      <c r="E22" s="1241">
        <v>1</v>
      </c>
      <c r="F22" s="869"/>
      <c r="G22" s="869"/>
      <c r="H22" s="867">
        <v>1</v>
      </c>
      <c r="I22" s="1241">
        <v>1</v>
      </c>
      <c r="J22" s="869"/>
      <c r="K22" s="874"/>
      <c r="L22" s="595" t="str">
        <f>mergeValue(A22) &amp;"."&amp; mergeValue(B22)&amp;"."&amp; mergeValue(C22)&amp;"."&amp; mergeValue(D22)&amp;"."&amp; mergeValue(E22)</f>
        <v>1.1.1.1.1</v>
      </c>
      <c r="M22" s="556" t="s">
        <v>9</v>
      </c>
      <c r="N22" s="648"/>
      <c r="O22" s="1243"/>
      <c r="P22" s="1243"/>
      <c r="Q22" s="1243"/>
      <c r="R22" s="1243"/>
      <c r="S22" s="1243"/>
      <c r="T22" s="1243"/>
      <c r="U22" s="1243"/>
      <c r="V22" s="1243"/>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41"/>
      <c r="B23" s="1241"/>
      <c r="C23" s="1241"/>
      <c r="D23" s="1241"/>
      <c r="E23" s="1241"/>
      <c r="F23" s="1241">
        <v>1</v>
      </c>
      <c r="G23" s="867"/>
      <c r="H23" s="867"/>
      <c r="I23" s="1241"/>
      <c r="J23" s="1241">
        <v>1</v>
      </c>
      <c r="K23" s="875"/>
      <c r="L23" s="595" t="str">
        <f>mergeValue(A23) &amp;"."&amp; mergeValue(B23)&amp;"."&amp; mergeValue(C23)&amp;"."&amp; mergeValue(D23)&amp;"."&amp; mergeValue(E23)&amp;"."&amp; mergeValue(F23)</f>
        <v>1.1.1.1.1.1</v>
      </c>
      <c r="M23" s="557" t="s">
        <v>10</v>
      </c>
      <c r="N23" s="648"/>
      <c r="O23" s="1244"/>
      <c r="P23" s="1245"/>
      <c r="Q23" s="1245"/>
      <c r="R23" s="1245"/>
      <c r="S23" s="1245"/>
      <c r="T23" s="1245"/>
      <c r="U23" s="1245"/>
      <c r="V23" s="1246"/>
      <c r="W23" s="632" t="s">
        <v>637</v>
      </c>
      <c r="Y23" s="591"/>
      <c r="Z23" s="591" t="str">
        <f t="shared" si="0"/>
        <v>Группа потребителей</v>
      </c>
      <c r="AA23" s="591"/>
      <c r="AB23" s="591"/>
      <c r="AC23" s="591"/>
    </row>
    <row r="24" spans="1:29" ht="189" customHeight="1">
      <c r="A24" s="1241"/>
      <c r="B24" s="1241"/>
      <c r="C24" s="1241"/>
      <c r="D24" s="1241"/>
      <c r="E24" s="1241"/>
      <c r="F24" s="1241"/>
      <c r="G24" s="867">
        <v>1</v>
      </c>
      <c r="H24" s="867"/>
      <c r="I24" s="1241"/>
      <c r="J24" s="1241"/>
      <c r="K24" s="875">
        <v>1</v>
      </c>
      <c r="L24" s="595" t="str">
        <f>mergeValue(A24) &amp;"."&amp; mergeValue(B24)&amp;"."&amp; mergeValue(C24)&amp;"."&amp; mergeValue(D24)&amp;"."&amp; mergeValue(E24)&amp;"."&amp; mergeValue(F24)&amp;"."&amp; mergeValue(G24)</f>
        <v>1.1.1.1.1.1.1</v>
      </c>
      <c r="M24" s="1071"/>
      <c r="N24" s="648"/>
      <c r="O24" s="564"/>
      <c r="P24" s="564"/>
      <c r="Q24" s="1096"/>
      <c r="R24" s="1236"/>
      <c r="S24" s="1237" t="s">
        <v>84</v>
      </c>
      <c r="T24" s="1236"/>
      <c r="U24" s="1237" t="s">
        <v>85</v>
      </c>
      <c r="V24" s="564"/>
      <c r="W24" s="1212" t="s">
        <v>656</v>
      </c>
      <c r="X24" s="587" t="str">
        <f>strCheckDate(O25:V25)</f>
        <v/>
      </c>
      <c r="Y24" s="591"/>
      <c r="Z24" s="591" t="str">
        <f t="shared" si="0"/>
        <v/>
      </c>
      <c r="AA24" s="591"/>
      <c r="AB24" s="591"/>
      <c r="AC24" s="591"/>
    </row>
    <row r="25" spans="1:29" ht="11.25" hidden="1" customHeight="1">
      <c r="A25" s="1241"/>
      <c r="B25" s="1241"/>
      <c r="C25" s="1241"/>
      <c r="D25" s="1241"/>
      <c r="E25" s="1241"/>
      <c r="F25" s="1241"/>
      <c r="G25" s="867"/>
      <c r="H25" s="867"/>
      <c r="I25" s="1241"/>
      <c r="J25" s="1241"/>
      <c r="K25" s="875"/>
      <c r="L25" s="602"/>
      <c r="M25" s="648"/>
      <c r="N25" s="648"/>
      <c r="O25" s="564"/>
      <c r="P25" s="564"/>
      <c r="Q25" s="586" t="str">
        <f>R24 &amp; "-" &amp; T24</f>
        <v>-</v>
      </c>
      <c r="R25" s="1236"/>
      <c r="S25" s="1237"/>
      <c r="T25" s="1236"/>
      <c r="U25" s="1237"/>
      <c r="V25" s="564"/>
      <c r="W25" s="1213"/>
      <c r="Y25" s="591"/>
      <c r="Z25" s="591" t="str">
        <f t="shared" si="0"/>
        <v/>
      </c>
      <c r="AA25" s="591"/>
      <c r="AB25" s="591"/>
      <c r="AC25" s="591"/>
    </row>
    <row r="26" spans="1:29" ht="15" customHeight="1">
      <c r="A26" s="1241"/>
      <c r="B26" s="1241"/>
      <c r="C26" s="1241"/>
      <c r="D26" s="1241"/>
      <c r="E26" s="1241"/>
      <c r="F26" s="1241"/>
      <c r="G26" s="869"/>
      <c r="H26" s="867"/>
      <c r="I26" s="1241"/>
      <c r="J26" s="1241"/>
      <c r="K26" s="874"/>
      <c r="L26" s="540"/>
      <c r="M26" s="559" t="s">
        <v>25</v>
      </c>
      <c r="N26" s="566"/>
      <c r="O26" s="566"/>
      <c r="P26" s="566"/>
      <c r="Q26" s="566"/>
      <c r="R26" s="566"/>
      <c r="S26" s="566"/>
      <c r="T26" s="566"/>
      <c r="U26" s="566"/>
      <c r="V26" s="562"/>
      <c r="W26" s="1214"/>
      <c r="Y26" s="591"/>
      <c r="Z26" s="591" t="str">
        <f t="shared" si="0"/>
        <v>Добавить вид теплоносителя (параметры теплоносителя)</v>
      </c>
      <c r="AA26" s="591"/>
      <c r="AB26" s="591"/>
      <c r="AC26" s="591"/>
    </row>
    <row r="27" spans="1:29" ht="15" customHeight="1">
      <c r="A27" s="1241"/>
      <c r="B27" s="1241"/>
      <c r="C27" s="1241"/>
      <c r="D27" s="1241"/>
      <c r="E27" s="1241"/>
      <c r="F27" s="869"/>
      <c r="G27" s="869"/>
      <c r="H27" s="867"/>
      <c r="I27" s="124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41"/>
      <c r="B28" s="1241"/>
      <c r="C28" s="1241"/>
      <c r="D28" s="124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41"/>
      <c r="B29" s="1241"/>
      <c r="C29" s="124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41"/>
      <c r="B30" s="124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4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5" t="s">
        <v>633</v>
      </c>
      <c r="N34" s="1205"/>
      <c r="O34" s="1205"/>
      <c r="P34" s="1205"/>
      <c r="Q34" s="1205"/>
      <c r="R34" s="1205"/>
      <c r="S34" s="1205"/>
      <c r="T34" s="1205"/>
      <c r="U34" s="1205"/>
      <c r="V34" s="1205"/>
      <c r="W34" s="1205"/>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36.570312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6" t="s">
        <v>492</v>
      </c>
      <c r="G2" s="1207"/>
      <c r="H2" s="1208"/>
      <c r="I2" s="808"/>
    </row>
    <row r="3" spans="1:20" ht="3" customHeight="1"/>
    <row r="4" spans="1:20" s="1009" customFormat="1" ht="11.25">
      <c r="A4" s="1015"/>
      <c r="B4" s="1015"/>
      <c r="C4" s="1015"/>
      <c r="D4" s="1015"/>
      <c r="F4" s="1158" t="s">
        <v>454</v>
      </c>
      <c r="G4" s="1158"/>
      <c r="H4" s="1158"/>
      <c r="I4" s="1209"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9"/>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24.12.2018</v>
      </c>
      <c r="I7" s="818" t="s">
        <v>494</v>
      </c>
      <c r="J7" s="617"/>
      <c r="K7" s="1015"/>
      <c r="L7" s="1015"/>
      <c r="M7" s="1015"/>
      <c r="N7" s="1015"/>
      <c r="O7" s="1015"/>
      <c r="P7" s="1015"/>
      <c r="Q7" s="1015"/>
      <c r="R7" s="1015"/>
      <c r="S7" s="1015"/>
      <c r="T7" s="1015"/>
    </row>
    <row r="8" spans="1:20" s="1009" customFormat="1" ht="45">
      <c r="A8" s="1210">
        <v>1</v>
      </c>
      <c r="B8" s="1015"/>
      <c r="C8" s="1015"/>
      <c r="D8" s="1015"/>
      <c r="F8" s="1031" t="str">
        <f>"2." &amp;mergeValue(A8)</f>
        <v>2.1</v>
      </c>
      <c r="G8" s="817" t="s">
        <v>495</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93.75" customHeight="1">
      <c r="A9" s="1210"/>
      <c r="B9" s="1015"/>
      <c r="C9" s="1015"/>
      <c r="D9" s="1015"/>
      <c r="F9" s="1031" t="str">
        <f>"3." &amp;mergeValue(A9)</f>
        <v>3.1</v>
      </c>
      <c r="G9" s="817" t="s">
        <v>496</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818" t="s">
        <v>589</v>
      </c>
      <c r="J9" s="617"/>
      <c r="K9" s="1015"/>
      <c r="L9" s="1015"/>
      <c r="M9" s="1015"/>
      <c r="N9" s="1015"/>
      <c r="O9" s="1015"/>
      <c r="P9" s="1015"/>
      <c r="Q9" s="1015"/>
      <c r="R9" s="1015"/>
      <c r="S9" s="1015"/>
      <c r="T9" s="1015"/>
    </row>
    <row r="10" spans="1:20" s="1009" customFormat="1" ht="22.5">
      <c r="A10" s="1210"/>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10"/>
      <c r="B11" s="1210">
        <v>1</v>
      </c>
      <c r="C11" s="1025"/>
      <c r="D11" s="1025"/>
      <c r="F11" s="1031" t="str">
        <f>"4."&amp;mergeValue(A11) &amp;"."&amp;mergeValue(B11)</f>
        <v>4.1.1</v>
      </c>
      <c r="G11" s="832" t="s">
        <v>593</v>
      </c>
      <c r="H11" s="1029" t="str">
        <f>IF(region_name="","",region_name)</f>
        <v>Ставропольский край</v>
      </c>
      <c r="I11" s="818" t="s">
        <v>500</v>
      </c>
      <c r="J11" s="617"/>
      <c r="K11" s="1015"/>
      <c r="L11" s="1015"/>
      <c r="M11" s="1015"/>
      <c r="N11" s="1015"/>
      <c r="O11" s="1015"/>
      <c r="P11" s="1015"/>
      <c r="Q11" s="1015"/>
      <c r="R11" s="1015"/>
      <c r="S11" s="1015"/>
      <c r="T11" s="1015"/>
    </row>
    <row r="12" spans="1:20" s="1009" customFormat="1" ht="22.5">
      <c r="A12" s="1210"/>
      <c r="B12" s="1210"/>
      <c r="C12" s="1210">
        <v>1</v>
      </c>
      <c r="D12" s="1025"/>
      <c r="F12" s="1031" t="str">
        <f>"4."&amp;mergeValue(A12) &amp;"."&amp;mergeValue(B12)&amp;"."&amp;mergeValue(C12)</f>
        <v>4.1.1.1</v>
      </c>
      <c r="G12" s="819" t="s">
        <v>498</v>
      </c>
      <c r="H12" s="1029" t="str">
        <f>IF(Территории!H13="","","" &amp; Территории!H13 &amp; "")</f>
        <v>Город-курорт Ессентуки</v>
      </c>
      <c r="I12" s="818" t="s">
        <v>501</v>
      </c>
      <c r="J12" s="617"/>
      <c r="K12" s="1015"/>
      <c r="L12" s="1015"/>
      <c r="M12" s="1015"/>
      <c r="N12" s="1015"/>
      <c r="O12" s="1015"/>
      <c r="P12" s="1015"/>
      <c r="Q12" s="1015"/>
      <c r="R12" s="1015"/>
      <c r="S12" s="1015"/>
      <c r="T12" s="1015"/>
    </row>
    <row r="13" spans="1:20" s="1009" customFormat="1" ht="56.25">
      <c r="A13" s="1210"/>
      <c r="B13" s="1210"/>
      <c r="C13" s="1210"/>
      <c r="D13" s="1025">
        <v>1</v>
      </c>
      <c r="F13" s="1031" t="str">
        <f>"4."&amp;mergeValue(A13) &amp;"."&amp;mergeValue(B13)&amp;"."&amp;mergeValue(C13)&amp;"."&amp;mergeValue(D13)</f>
        <v>4.1.1.1.1</v>
      </c>
      <c r="G13" s="820" t="s">
        <v>499</v>
      </c>
      <c r="H13" s="1029" t="str">
        <f>IF(Территории!R14="","","" &amp; Территории!R14 &amp; "")</f>
        <v>Город-курорт Ессентуки (07710000)</v>
      </c>
      <c r="I13" s="1108"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5" t="s">
        <v>594</v>
      </c>
      <c r="H15" s="1205"/>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44"/>
  <sheetViews>
    <sheetView showGridLines="0" topLeftCell="AJ7" zoomScaleNormal="100" workbookViewId="0">
      <selection activeCell="BL40" sqref="BL40"/>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8.42578125" style="992" customWidth="1"/>
    <col min="16" max="17" width="23.7109375" style="992" hidden="1" customWidth="1"/>
    <col min="18" max="18" width="10" style="992" customWidth="1"/>
    <col min="19" max="19" width="3.7109375" style="992" customWidth="1"/>
    <col min="20" max="20" width="10" style="992" customWidth="1"/>
    <col min="21" max="21" width="8.5703125" style="992" customWidth="1"/>
    <col min="22" max="22" width="8.42578125" style="1063" customWidth="1"/>
    <col min="23" max="24" width="23.7109375" style="1063" hidden="1" customWidth="1"/>
    <col min="25" max="25" width="10" style="1063" customWidth="1"/>
    <col min="26" max="26" width="3.7109375" style="1063" customWidth="1"/>
    <col min="27" max="27" width="10" style="1063" customWidth="1"/>
    <col min="28" max="28" width="8.5703125" style="1063" customWidth="1"/>
    <col min="29" max="29" width="8.42578125" style="1063" customWidth="1"/>
    <col min="30" max="31" width="23.7109375" style="1063" hidden="1" customWidth="1"/>
    <col min="32" max="32" width="10" style="1063" customWidth="1"/>
    <col min="33" max="33" width="3.7109375" style="1063" customWidth="1"/>
    <col min="34" max="34" width="10" style="1063" customWidth="1"/>
    <col min="35" max="35" width="8.5703125" style="1063" customWidth="1"/>
    <col min="36" max="36" width="8.42578125" style="1063" customWidth="1"/>
    <col min="37" max="38" width="23.7109375" style="1063" hidden="1" customWidth="1"/>
    <col min="39" max="39" width="10" style="1063" customWidth="1"/>
    <col min="40" max="40" width="3.7109375" style="1063" customWidth="1"/>
    <col min="41" max="41" width="10" style="1063" customWidth="1"/>
    <col min="42" max="42" width="8.5703125" style="1063" customWidth="1"/>
    <col min="43" max="43" width="8.42578125" style="1063" customWidth="1"/>
    <col min="44" max="45" width="23.7109375" style="1063" hidden="1" customWidth="1"/>
    <col min="46" max="46" width="10" style="1063" customWidth="1"/>
    <col min="47" max="47" width="3.7109375" style="1063" customWidth="1"/>
    <col min="48" max="48" width="10" style="1063" customWidth="1"/>
    <col min="49" max="49" width="8.5703125" style="1063" customWidth="1"/>
    <col min="50" max="50" width="8.42578125" style="1063" customWidth="1"/>
    <col min="51" max="52" width="23.7109375" style="1063" hidden="1" customWidth="1"/>
    <col min="53" max="53" width="10" style="1063" customWidth="1"/>
    <col min="54" max="54" width="3.7109375" style="1063" customWidth="1"/>
    <col min="55" max="55" width="10" style="1063" customWidth="1"/>
    <col min="56" max="56" width="8.5703125" style="1063" customWidth="1"/>
    <col min="57" max="57" width="8.42578125" style="1063" customWidth="1"/>
    <col min="58" max="59" width="23.7109375" style="1063" hidden="1" customWidth="1"/>
    <col min="60" max="60" width="10" style="1063" customWidth="1"/>
    <col min="61" max="61" width="3.7109375" style="1063" customWidth="1"/>
    <col min="62" max="62" width="10" style="1063" customWidth="1"/>
    <col min="63" max="63" width="8.5703125" style="1063" customWidth="1"/>
    <col min="64" max="64" width="8.42578125" style="1063" customWidth="1"/>
    <col min="65" max="66" width="23.7109375" style="1063" hidden="1" customWidth="1"/>
    <col min="67" max="67" width="10" style="1063" customWidth="1"/>
    <col min="68" max="68" width="3.7109375" style="1063" customWidth="1"/>
    <col min="69" max="69" width="10" style="1063" customWidth="1"/>
    <col min="70" max="70" width="8.5703125" style="1063" customWidth="1"/>
    <col min="71" max="71" width="8.42578125" style="1063" customWidth="1"/>
    <col min="72" max="73" width="23.7109375" style="1063" hidden="1" customWidth="1"/>
    <col min="74" max="74" width="10" style="1063" customWidth="1"/>
    <col min="75" max="75" width="3.7109375" style="1063" customWidth="1"/>
    <col min="76" max="76" width="10" style="1063" customWidth="1"/>
    <col min="77" max="77" width="8.5703125" style="1063" customWidth="1"/>
    <col min="78" max="78" width="8.42578125" style="1063" customWidth="1"/>
    <col min="79" max="80" width="23.7109375" style="1063" hidden="1" customWidth="1"/>
    <col min="81" max="81" width="10" style="1063" customWidth="1"/>
    <col min="82" max="82" width="3.7109375" style="1063" customWidth="1"/>
    <col min="83" max="83" width="10" style="1063" customWidth="1"/>
    <col min="84" max="84" width="8.5703125" style="1063" hidden="1" customWidth="1"/>
    <col min="85" max="85" width="4.7109375" style="992" customWidth="1"/>
    <col min="86" max="86" width="115.7109375" style="992" customWidth="1"/>
    <col min="87" max="88" width="10.5703125" style="1010"/>
    <col min="89" max="89" width="11.140625" style="1010" customWidth="1"/>
    <col min="90" max="97" width="10.5703125" style="1010"/>
    <col min="98" max="319" width="10.5703125" style="992"/>
    <col min="320" max="327" width="0" style="992" hidden="1" customWidth="1"/>
    <col min="328" max="328" width="3.7109375" style="992" customWidth="1"/>
    <col min="329" max="329" width="3.85546875" style="992" customWidth="1"/>
    <col min="330" max="330" width="3.7109375" style="992" customWidth="1"/>
    <col min="331" max="331" width="12.7109375" style="992" customWidth="1"/>
    <col min="332" max="332" width="52.7109375" style="992" customWidth="1"/>
    <col min="333" max="336" width="0" style="992" hidden="1" customWidth="1"/>
    <col min="337" max="337" width="12.28515625" style="992" customWidth="1"/>
    <col min="338" max="338" width="6.42578125" style="992" customWidth="1"/>
    <col min="339" max="339" width="12.28515625" style="992" customWidth="1"/>
    <col min="340" max="340" width="0" style="992" hidden="1" customWidth="1"/>
    <col min="341" max="341" width="3.7109375" style="992" customWidth="1"/>
    <col min="342" max="342" width="11.140625" style="992" bestFit="1" customWidth="1"/>
    <col min="343" max="344" width="10.5703125" style="992"/>
    <col min="345" max="345" width="11.140625" style="992" customWidth="1"/>
    <col min="346" max="575" width="10.5703125" style="992"/>
    <col min="576" max="583" width="0" style="992" hidden="1" customWidth="1"/>
    <col min="584" max="584" width="3.7109375" style="992" customWidth="1"/>
    <col min="585" max="585" width="3.85546875" style="992" customWidth="1"/>
    <col min="586" max="586" width="3.7109375" style="992" customWidth="1"/>
    <col min="587" max="587" width="12.7109375" style="992" customWidth="1"/>
    <col min="588" max="588" width="52.7109375" style="992" customWidth="1"/>
    <col min="589" max="592" width="0" style="992" hidden="1" customWidth="1"/>
    <col min="593" max="593" width="12.28515625" style="992" customWidth="1"/>
    <col min="594" max="594" width="6.42578125" style="992" customWidth="1"/>
    <col min="595" max="595" width="12.28515625" style="992" customWidth="1"/>
    <col min="596" max="596" width="0" style="992" hidden="1" customWidth="1"/>
    <col min="597" max="597" width="3.7109375" style="992" customWidth="1"/>
    <col min="598" max="598" width="11.140625" style="992" bestFit="1" customWidth="1"/>
    <col min="599" max="600" width="10.5703125" style="992"/>
    <col min="601" max="601" width="11.140625" style="992" customWidth="1"/>
    <col min="602" max="831" width="10.5703125" style="992"/>
    <col min="832" max="839" width="0" style="992" hidden="1" customWidth="1"/>
    <col min="840" max="840" width="3.7109375" style="992" customWidth="1"/>
    <col min="841" max="841" width="3.85546875" style="992" customWidth="1"/>
    <col min="842" max="842" width="3.7109375" style="992" customWidth="1"/>
    <col min="843" max="843" width="12.7109375" style="992" customWidth="1"/>
    <col min="844" max="844" width="52.7109375" style="992" customWidth="1"/>
    <col min="845" max="848" width="0" style="992" hidden="1" customWidth="1"/>
    <col min="849" max="849" width="12.28515625" style="992" customWidth="1"/>
    <col min="850" max="850" width="6.42578125" style="992" customWidth="1"/>
    <col min="851" max="851" width="12.28515625" style="992" customWidth="1"/>
    <col min="852" max="852" width="0" style="992" hidden="1" customWidth="1"/>
    <col min="853" max="853" width="3.7109375" style="992" customWidth="1"/>
    <col min="854" max="854" width="11.140625" style="992" bestFit="1" customWidth="1"/>
    <col min="855" max="856" width="10.5703125" style="992"/>
    <col min="857" max="857" width="11.140625" style="992" customWidth="1"/>
    <col min="858" max="1087" width="10.5703125" style="992"/>
    <col min="1088" max="1095" width="0" style="992" hidden="1" customWidth="1"/>
    <col min="1096" max="1096" width="3.7109375" style="992" customWidth="1"/>
    <col min="1097" max="1097" width="3.85546875" style="992" customWidth="1"/>
    <col min="1098" max="1098" width="3.7109375" style="992" customWidth="1"/>
    <col min="1099" max="1099" width="12.7109375" style="992" customWidth="1"/>
    <col min="1100" max="1100" width="52.7109375" style="992" customWidth="1"/>
    <col min="1101" max="1104" width="0" style="992" hidden="1" customWidth="1"/>
    <col min="1105" max="1105" width="12.28515625" style="992" customWidth="1"/>
    <col min="1106" max="1106" width="6.42578125" style="992" customWidth="1"/>
    <col min="1107" max="1107" width="12.28515625" style="992" customWidth="1"/>
    <col min="1108" max="1108" width="0" style="992" hidden="1" customWidth="1"/>
    <col min="1109" max="1109" width="3.7109375" style="992" customWidth="1"/>
    <col min="1110" max="1110" width="11.140625" style="992" bestFit="1" customWidth="1"/>
    <col min="1111" max="1112" width="10.5703125" style="992"/>
    <col min="1113" max="1113" width="11.140625" style="992" customWidth="1"/>
    <col min="1114" max="1343" width="10.5703125" style="992"/>
    <col min="1344" max="1351" width="0" style="992" hidden="1" customWidth="1"/>
    <col min="1352" max="1352" width="3.7109375" style="992" customWidth="1"/>
    <col min="1353" max="1353" width="3.85546875" style="992" customWidth="1"/>
    <col min="1354" max="1354" width="3.7109375" style="992" customWidth="1"/>
    <col min="1355" max="1355" width="12.7109375" style="992" customWidth="1"/>
    <col min="1356" max="1356" width="52.7109375" style="992" customWidth="1"/>
    <col min="1357" max="1360" width="0" style="992" hidden="1" customWidth="1"/>
    <col min="1361" max="1361" width="12.28515625" style="992" customWidth="1"/>
    <col min="1362" max="1362" width="6.42578125" style="992" customWidth="1"/>
    <col min="1363" max="1363" width="12.28515625" style="992" customWidth="1"/>
    <col min="1364" max="1364" width="0" style="992" hidden="1" customWidth="1"/>
    <col min="1365" max="1365" width="3.7109375" style="992" customWidth="1"/>
    <col min="1366" max="1366" width="11.140625" style="992" bestFit="1" customWidth="1"/>
    <col min="1367" max="1368" width="10.5703125" style="992"/>
    <col min="1369" max="1369" width="11.140625" style="992" customWidth="1"/>
    <col min="1370" max="1599" width="10.5703125" style="992"/>
    <col min="1600" max="1607" width="0" style="992" hidden="1" customWidth="1"/>
    <col min="1608" max="1608" width="3.7109375" style="992" customWidth="1"/>
    <col min="1609" max="1609" width="3.85546875" style="992" customWidth="1"/>
    <col min="1610" max="1610" width="3.7109375" style="992" customWidth="1"/>
    <col min="1611" max="1611" width="12.7109375" style="992" customWidth="1"/>
    <col min="1612" max="1612" width="52.7109375" style="992" customWidth="1"/>
    <col min="1613" max="1616" width="0" style="992" hidden="1" customWidth="1"/>
    <col min="1617" max="1617" width="12.28515625" style="992" customWidth="1"/>
    <col min="1618" max="1618" width="6.42578125" style="992" customWidth="1"/>
    <col min="1619" max="1619" width="12.28515625" style="992" customWidth="1"/>
    <col min="1620" max="1620" width="0" style="992" hidden="1" customWidth="1"/>
    <col min="1621" max="1621" width="3.7109375" style="992" customWidth="1"/>
    <col min="1622" max="1622" width="11.140625" style="992" bestFit="1" customWidth="1"/>
    <col min="1623" max="1624" width="10.5703125" style="992"/>
    <col min="1625" max="1625" width="11.140625" style="992" customWidth="1"/>
    <col min="1626" max="1855" width="10.5703125" style="992"/>
    <col min="1856" max="1863" width="0" style="992" hidden="1" customWidth="1"/>
    <col min="1864" max="1864" width="3.7109375" style="992" customWidth="1"/>
    <col min="1865" max="1865" width="3.85546875" style="992" customWidth="1"/>
    <col min="1866" max="1866" width="3.7109375" style="992" customWidth="1"/>
    <col min="1867" max="1867" width="12.7109375" style="992" customWidth="1"/>
    <col min="1868" max="1868" width="52.7109375" style="992" customWidth="1"/>
    <col min="1869" max="1872" width="0" style="992" hidden="1" customWidth="1"/>
    <col min="1873" max="1873" width="12.28515625" style="992" customWidth="1"/>
    <col min="1874" max="1874" width="6.42578125" style="992" customWidth="1"/>
    <col min="1875" max="1875" width="12.28515625" style="992" customWidth="1"/>
    <col min="1876" max="1876" width="0" style="992" hidden="1" customWidth="1"/>
    <col min="1877" max="1877" width="3.7109375" style="992" customWidth="1"/>
    <col min="1878" max="1878" width="11.140625" style="992" bestFit="1" customWidth="1"/>
    <col min="1879" max="1880" width="10.5703125" style="992"/>
    <col min="1881" max="1881" width="11.140625" style="992" customWidth="1"/>
    <col min="1882" max="2111" width="10.5703125" style="992"/>
    <col min="2112" max="2119" width="0" style="992" hidden="1" customWidth="1"/>
    <col min="2120" max="2120" width="3.7109375" style="992" customWidth="1"/>
    <col min="2121" max="2121" width="3.85546875" style="992" customWidth="1"/>
    <col min="2122" max="2122" width="3.7109375" style="992" customWidth="1"/>
    <col min="2123" max="2123" width="12.7109375" style="992" customWidth="1"/>
    <col min="2124" max="2124" width="52.7109375" style="992" customWidth="1"/>
    <col min="2125" max="2128" width="0" style="992" hidden="1" customWidth="1"/>
    <col min="2129" max="2129" width="12.28515625" style="992" customWidth="1"/>
    <col min="2130" max="2130" width="6.42578125" style="992" customWidth="1"/>
    <col min="2131" max="2131" width="12.28515625" style="992" customWidth="1"/>
    <col min="2132" max="2132" width="0" style="992" hidden="1" customWidth="1"/>
    <col min="2133" max="2133" width="3.7109375" style="992" customWidth="1"/>
    <col min="2134" max="2134" width="11.140625" style="992" bestFit="1" customWidth="1"/>
    <col min="2135" max="2136" width="10.5703125" style="992"/>
    <col min="2137" max="2137" width="11.140625" style="992" customWidth="1"/>
    <col min="2138" max="2367" width="10.5703125" style="992"/>
    <col min="2368" max="2375" width="0" style="992" hidden="1" customWidth="1"/>
    <col min="2376" max="2376" width="3.7109375" style="992" customWidth="1"/>
    <col min="2377" max="2377" width="3.85546875" style="992" customWidth="1"/>
    <col min="2378" max="2378" width="3.7109375" style="992" customWidth="1"/>
    <col min="2379" max="2379" width="12.7109375" style="992" customWidth="1"/>
    <col min="2380" max="2380" width="52.7109375" style="992" customWidth="1"/>
    <col min="2381" max="2384" width="0" style="992" hidden="1" customWidth="1"/>
    <col min="2385" max="2385" width="12.28515625" style="992" customWidth="1"/>
    <col min="2386" max="2386" width="6.42578125" style="992" customWidth="1"/>
    <col min="2387" max="2387" width="12.28515625" style="992" customWidth="1"/>
    <col min="2388" max="2388" width="0" style="992" hidden="1" customWidth="1"/>
    <col min="2389" max="2389" width="3.7109375" style="992" customWidth="1"/>
    <col min="2390" max="2390" width="11.140625" style="992" bestFit="1" customWidth="1"/>
    <col min="2391" max="2392" width="10.5703125" style="992"/>
    <col min="2393" max="2393" width="11.140625" style="992" customWidth="1"/>
    <col min="2394" max="2623" width="10.5703125" style="992"/>
    <col min="2624" max="2631" width="0" style="992" hidden="1" customWidth="1"/>
    <col min="2632" max="2632" width="3.7109375" style="992" customWidth="1"/>
    <col min="2633" max="2633" width="3.85546875" style="992" customWidth="1"/>
    <col min="2634" max="2634" width="3.7109375" style="992" customWidth="1"/>
    <col min="2635" max="2635" width="12.7109375" style="992" customWidth="1"/>
    <col min="2636" max="2636" width="52.7109375" style="992" customWidth="1"/>
    <col min="2637" max="2640" width="0" style="992" hidden="1" customWidth="1"/>
    <col min="2641" max="2641" width="12.28515625" style="992" customWidth="1"/>
    <col min="2642" max="2642" width="6.42578125" style="992" customWidth="1"/>
    <col min="2643" max="2643" width="12.28515625" style="992" customWidth="1"/>
    <col min="2644" max="2644" width="0" style="992" hidden="1" customWidth="1"/>
    <col min="2645" max="2645" width="3.7109375" style="992" customWidth="1"/>
    <col min="2646" max="2646" width="11.140625" style="992" bestFit="1" customWidth="1"/>
    <col min="2647" max="2648" width="10.5703125" style="992"/>
    <col min="2649" max="2649" width="11.140625" style="992" customWidth="1"/>
    <col min="2650" max="2879" width="10.5703125" style="992"/>
    <col min="2880" max="2887" width="0" style="992" hidden="1" customWidth="1"/>
    <col min="2888" max="2888" width="3.7109375" style="992" customWidth="1"/>
    <col min="2889" max="2889" width="3.85546875" style="992" customWidth="1"/>
    <col min="2890" max="2890" width="3.7109375" style="992" customWidth="1"/>
    <col min="2891" max="2891" width="12.7109375" style="992" customWidth="1"/>
    <col min="2892" max="2892" width="52.7109375" style="992" customWidth="1"/>
    <col min="2893" max="2896" width="0" style="992" hidden="1" customWidth="1"/>
    <col min="2897" max="2897" width="12.28515625" style="992" customWidth="1"/>
    <col min="2898" max="2898" width="6.42578125" style="992" customWidth="1"/>
    <col min="2899" max="2899" width="12.28515625" style="992" customWidth="1"/>
    <col min="2900" max="2900" width="0" style="992" hidden="1" customWidth="1"/>
    <col min="2901" max="2901" width="3.7109375" style="992" customWidth="1"/>
    <col min="2902" max="2902" width="11.140625" style="992" bestFit="1" customWidth="1"/>
    <col min="2903" max="2904" width="10.5703125" style="992"/>
    <col min="2905" max="2905" width="11.140625" style="992" customWidth="1"/>
    <col min="2906" max="3135" width="10.5703125" style="992"/>
    <col min="3136" max="3143" width="0" style="992" hidden="1" customWidth="1"/>
    <col min="3144" max="3144" width="3.7109375" style="992" customWidth="1"/>
    <col min="3145" max="3145" width="3.85546875" style="992" customWidth="1"/>
    <col min="3146" max="3146" width="3.7109375" style="992" customWidth="1"/>
    <col min="3147" max="3147" width="12.7109375" style="992" customWidth="1"/>
    <col min="3148" max="3148" width="52.7109375" style="992" customWidth="1"/>
    <col min="3149" max="3152" width="0" style="992" hidden="1" customWidth="1"/>
    <col min="3153" max="3153" width="12.28515625" style="992" customWidth="1"/>
    <col min="3154" max="3154" width="6.42578125" style="992" customWidth="1"/>
    <col min="3155" max="3155" width="12.28515625" style="992" customWidth="1"/>
    <col min="3156" max="3156" width="0" style="992" hidden="1" customWidth="1"/>
    <col min="3157" max="3157" width="3.7109375" style="992" customWidth="1"/>
    <col min="3158" max="3158" width="11.140625" style="992" bestFit="1" customWidth="1"/>
    <col min="3159" max="3160" width="10.5703125" style="992"/>
    <col min="3161" max="3161" width="11.140625" style="992" customWidth="1"/>
    <col min="3162" max="3391" width="10.5703125" style="992"/>
    <col min="3392" max="3399" width="0" style="992" hidden="1" customWidth="1"/>
    <col min="3400" max="3400" width="3.7109375" style="992" customWidth="1"/>
    <col min="3401" max="3401" width="3.85546875" style="992" customWidth="1"/>
    <col min="3402" max="3402" width="3.7109375" style="992" customWidth="1"/>
    <col min="3403" max="3403" width="12.7109375" style="992" customWidth="1"/>
    <col min="3404" max="3404" width="52.7109375" style="992" customWidth="1"/>
    <col min="3405" max="3408" width="0" style="992" hidden="1" customWidth="1"/>
    <col min="3409" max="3409" width="12.28515625" style="992" customWidth="1"/>
    <col min="3410" max="3410" width="6.42578125" style="992" customWidth="1"/>
    <col min="3411" max="3411" width="12.28515625" style="992" customWidth="1"/>
    <col min="3412" max="3412" width="0" style="992" hidden="1" customWidth="1"/>
    <col min="3413" max="3413" width="3.7109375" style="992" customWidth="1"/>
    <col min="3414" max="3414" width="11.140625" style="992" bestFit="1" customWidth="1"/>
    <col min="3415" max="3416" width="10.5703125" style="992"/>
    <col min="3417" max="3417" width="11.140625" style="992" customWidth="1"/>
    <col min="3418" max="3647" width="10.5703125" style="992"/>
    <col min="3648" max="3655" width="0" style="992" hidden="1" customWidth="1"/>
    <col min="3656" max="3656" width="3.7109375" style="992" customWidth="1"/>
    <col min="3657" max="3657" width="3.85546875" style="992" customWidth="1"/>
    <col min="3658" max="3658" width="3.7109375" style="992" customWidth="1"/>
    <col min="3659" max="3659" width="12.7109375" style="992" customWidth="1"/>
    <col min="3660" max="3660" width="52.7109375" style="992" customWidth="1"/>
    <col min="3661" max="3664" width="0" style="992" hidden="1" customWidth="1"/>
    <col min="3665" max="3665" width="12.28515625" style="992" customWidth="1"/>
    <col min="3666" max="3666" width="6.42578125" style="992" customWidth="1"/>
    <col min="3667" max="3667" width="12.28515625" style="992" customWidth="1"/>
    <col min="3668" max="3668" width="0" style="992" hidden="1" customWidth="1"/>
    <col min="3669" max="3669" width="3.7109375" style="992" customWidth="1"/>
    <col min="3670" max="3670" width="11.140625" style="992" bestFit="1" customWidth="1"/>
    <col min="3671" max="3672" width="10.5703125" style="992"/>
    <col min="3673" max="3673" width="11.140625" style="992" customWidth="1"/>
    <col min="3674" max="3903" width="10.5703125" style="992"/>
    <col min="3904" max="3911" width="0" style="992" hidden="1" customWidth="1"/>
    <col min="3912" max="3912" width="3.7109375" style="992" customWidth="1"/>
    <col min="3913" max="3913" width="3.85546875" style="992" customWidth="1"/>
    <col min="3914" max="3914" width="3.7109375" style="992" customWidth="1"/>
    <col min="3915" max="3915" width="12.7109375" style="992" customWidth="1"/>
    <col min="3916" max="3916" width="52.7109375" style="992" customWidth="1"/>
    <col min="3917" max="3920" width="0" style="992" hidden="1" customWidth="1"/>
    <col min="3921" max="3921" width="12.28515625" style="992" customWidth="1"/>
    <col min="3922" max="3922" width="6.42578125" style="992" customWidth="1"/>
    <col min="3923" max="3923" width="12.28515625" style="992" customWidth="1"/>
    <col min="3924" max="3924" width="0" style="992" hidden="1" customWidth="1"/>
    <col min="3925" max="3925" width="3.7109375" style="992" customWidth="1"/>
    <col min="3926" max="3926" width="11.140625" style="992" bestFit="1" customWidth="1"/>
    <col min="3927" max="3928" width="10.5703125" style="992"/>
    <col min="3929" max="3929" width="11.140625" style="992" customWidth="1"/>
    <col min="3930" max="4159" width="10.5703125" style="992"/>
    <col min="4160" max="4167" width="0" style="992" hidden="1" customWidth="1"/>
    <col min="4168" max="4168" width="3.7109375" style="992" customWidth="1"/>
    <col min="4169" max="4169" width="3.85546875" style="992" customWidth="1"/>
    <col min="4170" max="4170" width="3.7109375" style="992" customWidth="1"/>
    <col min="4171" max="4171" width="12.7109375" style="992" customWidth="1"/>
    <col min="4172" max="4172" width="52.7109375" style="992" customWidth="1"/>
    <col min="4173" max="4176" width="0" style="992" hidden="1" customWidth="1"/>
    <col min="4177" max="4177" width="12.28515625" style="992" customWidth="1"/>
    <col min="4178" max="4178" width="6.42578125" style="992" customWidth="1"/>
    <col min="4179" max="4179" width="12.28515625" style="992" customWidth="1"/>
    <col min="4180" max="4180" width="0" style="992" hidden="1" customWidth="1"/>
    <col min="4181" max="4181" width="3.7109375" style="992" customWidth="1"/>
    <col min="4182" max="4182" width="11.140625" style="992" bestFit="1" customWidth="1"/>
    <col min="4183" max="4184" width="10.5703125" style="992"/>
    <col min="4185" max="4185" width="11.140625" style="992" customWidth="1"/>
    <col min="4186" max="4415" width="10.5703125" style="992"/>
    <col min="4416" max="4423" width="0" style="992" hidden="1" customWidth="1"/>
    <col min="4424" max="4424" width="3.7109375" style="992" customWidth="1"/>
    <col min="4425" max="4425" width="3.85546875" style="992" customWidth="1"/>
    <col min="4426" max="4426" width="3.7109375" style="992" customWidth="1"/>
    <col min="4427" max="4427" width="12.7109375" style="992" customWidth="1"/>
    <col min="4428" max="4428" width="52.7109375" style="992" customWidth="1"/>
    <col min="4429" max="4432" width="0" style="992" hidden="1" customWidth="1"/>
    <col min="4433" max="4433" width="12.28515625" style="992" customWidth="1"/>
    <col min="4434" max="4434" width="6.42578125" style="992" customWidth="1"/>
    <col min="4435" max="4435" width="12.28515625" style="992" customWidth="1"/>
    <col min="4436" max="4436" width="0" style="992" hidden="1" customWidth="1"/>
    <col min="4437" max="4437" width="3.7109375" style="992" customWidth="1"/>
    <col min="4438" max="4438" width="11.140625" style="992" bestFit="1" customWidth="1"/>
    <col min="4439" max="4440" width="10.5703125" style="992"/>
    <col min="4441" max="4441" width="11.140625" style="992" customWidth="1"/>
    <col min="4442" max="4671" width="10.5703125" style="992"/>
    <col min="4672" max="4679" width="0" style="992" hidden="1" customWidth="1"/>
    <col min="4680" max="4680" width="3.7109375" style="992" customWidth="1"/>
    <col min="4681" max="4681" width="3.85546875" style="992" customWidth="1"/>
    <col min="4682" max="4682" width="3.7109375" style="992" customWidth="1"/>
    <col min="4683" max="4683" width="12.7109375" style="992" customWidth="1"/>
    <col min="4684" max="4684" width="52.7109375" style="992" customWidth="1"/>
    <col min="4685" max="4688" width="0" style="992" hidden="1" customWidth="1"/>
    <col min="4689" max="4689" width="12.28515625" style="992" customWidth="1"/>
    <col min="4690" max="4690" width="6.42578125" style="992" customWidth="1"/>
    <col min="4691" max="4691" width="12.28515625" style="992" customWidth="1"/>
    <col min="4692" max="4692" width="0" style="992" hidden="1" customWidth="1"/>
    <col min="4693" max="4693" width="3.7109375" style="992" customWidth="1"/>
    <col min="4694" max="4694" width="11.140625" style="992" bestFit="1" customWidth="1"/>
    <col min="4695" max="4696" width="10.5703125" style="992"/>
    <col min="4697" max="4697" width="11.140625" style="992" customWidth="1"/>
    <col min="4698" max="4927" width="10.5703125" style="992"/>
    <col min="4928" max="4935" width="0" style="992" hidden="1" customWidth="1"/>
    <col min="4936" max="4936" width="3.7109375" style="992" customWidth="1"/>
    <col min="4937" max="4937" width="3.85546875" style="992" customWidth="1"/>
    <col min="4938" max="4938" width="3.7109375" style="992" customWidth="1"/>
    <col min="4939" max="4939" width="12.7109375" style="992" customWidth="1"/>
    <col min="4940" max="4940" width="52.7109375" style="992" customWidth="1"/>
    <col min="4941" max="4944" width="0" style="992" hidden="1" customWidth="1"/>
    <col min="4945" max="4945" width="12.28515625" style="992" customWidth="1"/>
    <col min="4946" max="4946" width="6.42578125" style="992" customWidth="1"/>
    <col min="4947" max="4947" width="12.28515625" style="992" customWidth="1"/>
    <col min="4948" max="4948" width="0" style="992" hidden="1" customWidth="1"/>
    <col min="4949" max="4949" width="3.7109375" style="992" customWidth="1"/>
    <col min="4950" max="4950" width="11.140625" style="992" bestFit="1" customWidth="1"/>
    <col min="4951" max="4952" width="10.5703125" style="992"/>
    <col min="4953" max="4953" width="11.140625" style="992" customWidth="1"/>
    <col min="4954" max="5183" width="10.5703125" style="992"/>
    <col min="5184" max="5191" width="0" style="992" hidden="1" customWidth="1"/>
    <col min="5192" max="5192" width="3.7109375" style="992" customWidth="1"/>
    <col min="5193" max="5193" width="3.85546875" style="992" customWidth="1"/>
    <col min="5194" max="5194" width="3.7109375" style="992" customWidth="1"/>
    <col min="5195" max="5195" width="12.7109375" style="992" customWidth="1"/>
    <col min="5196" max="5196" width="52.7109375" style="992" customWidth="1"/>
    <col min="5197" max="5200" width="0" style="992" hidden="1" customWidth="1"/>
    <col min="5201" max="5201" width="12.28515625" style="992" customWidth="1"/>
    <col min="5202" max="5202" width="6.42578125" style="992" customWidth="1"/>
    <col min="5203" max="5203" width="12.28515625" style="992" customWidth="1"/>
    <col min="5204" max="5204" width="0" style="992" hidden="1" customWidth="1"/>
    <col min="5205" max="5205" width="3.7109375" style="992" customWidth="1"/>
    <col min="5206" max="5206" width="11.140625" style="992" bestFit="1" customWidth="1"/>
    <col min="5207" max="5208" width="10.5703125" style="992"/>
    <col min="5209" max="5209" width="11.140625" style="992" customWidth="1"/>
    <col min="5210" max="5439" width="10.5703125" style="992"/>
    <col min="5440" max="5447" width="0" style="992" hidden="1" customWidth="1"/>
    <col min="5448" max="5448" width="3.7109375" style="992" customWidth="1"/>
    <col min="5449" max="5449" width="3.85546875" style="992" customWidth="1"/>
    <col min="5450" max="5450" width="3.7109375" style="992" customWidth="1"/>
    <col min="5451" max="5451" width="12.7109375" style="992" customWidth="1"/>
    <col min="5452" max="5452" width="52.7109375" style="992" customWidth="1"/>
    <col min="5453" max="5456" width="0" style="992" hidden="1" customWidth="1"/>
    <col min="5457" max="5457" width="12.28515625" style="992" customWidth="1"/>
    <col min="5458" max="5458" width="6.42578125" style="992" customWidth="1"/>
    <col min="5459" max="5459" width="12.28515625" style="992" customWidth="1"/>
    <col min="5460" max="5460" width="0" style="992" hidden="1" customWidth="1"/>
    <col min="5461" max="5461" width="3.7109375" style="992" customWidth="1"/>
    <col min="5462" max="5462" width="11.140625" style="992" bestFit="1" customWidth="1"/>
    <col min="5463" max="5464" width="10.5703125" style="992"/>
    <col min="5465" max="5465" width="11.140625" style="992" customWidth="1"/>
    <col min="5466" max="5695" width="10.5703125" style="992"/>
    <col min="5696" max="5703" width="0" style="992" hidden="1" customWidth="1"/>
    <col min="5704" max="5704" width="3.7109375" style="992" customWidth="1"/>
    <col min="5705" max="5705" width="3.85546875" style="992" customWidth="1"/>
    <col min="5706" max="5706" width="3.7109375" style="992" customWidth="1"/>
    <col min="5707" max="5707" width="12.7109375" style="992" customWidth="1"/>
    <col min="5708" max="5708" width="52.7109375" style="992" customWidth="1"/>
    <col min="5709" max="5712" width="0" style="992" hidden="1" customWidth="1"/>
    <col min="5713" max="5713" width="12.28515625" style="992" customWidth="1"/>
    <col min="5714" max="5714" width="6.42578125" style="992" customWidth="1"/>
    <col min="5715" max="5715" width="12.28515625" style="992" customWidth="1"/>
    <col min="5716" max="5716" width="0" style="992" hidden="1" customWidth="1"/>
    <col min="5717" max="5717" width="3.7109375" style="992" customWidth="1"/>
    <col min="5718" max="5718" width="11.140625" style="992" bestFit="1" customWidth="1"/>
    <col min="5719" max="5720" width="10.5703125" style="992"/>
    <col min="5721" max="5721" width="11.140625" style="992" customWidth="1"/>
    <col min="5722" max="5951" width="10.5703125" style="992"/>
    <col min="5952" max="5959" width="0" style="992" hidden="1" customWidth="1"/>
    <col min="5960" max="5960" width="3.7109375" style="992" customWidth="1"/>
    <col min="5961" max="5961" width="3.85546875" style="992" customWidth="1"/>
    <col min="5962" max="5962" width="3.7109375" style="992" customWidth="1"/>
    <col min="5963" max="5963" width="12.7109375" style="992" customWidth="1"/>
    <col min="5964" max="5964" width="52.7109375" style="992" customWidth="1"/>
    <col min="5965" max="5968" width="0" style="992" hidden="1" customWidth="1"/>
    <col min="5969" max="5969" width="12.28515625" style="992" customWidth="1"/>
    <col min="5970" max="5970" width="6.42578125" style="992" customWidth="1"/>
    <col min="5971" max="5971" width="12.28515625" style="992" customWidth="1"/>
    <col min="5972" max="5972" width="0" style="992" hidden="1" customWidth="1"/>
    <col min="5973" max="5973" width="3.7109375" style="992" customWidth="1"/>
    <col min="5974" max="5974" width="11.140625" style="992" bestFit="1" customWidth="1"/>
    <col min="5975" max="5976" width="10.5703125" style="992"/>
    <col min="5977" max="5977" width="11.140625" style="992" customWidth="1"/>
    <col min="5978" max="6207" width="10.5703125" style="992"/>
    <col min="6208" max="6215" width="0" style="992" hidden="1" customWidth="1"/>
    <col min="6216" max="6216" width="3.7109375" style="992" customWidth="1"/>
    <col min="6217" max="6217" width="3.85546875" style="992" customWidth="1"/>
    <col min="6218" max="6218" width="3.7109375" style="992" customWidth="1"/>
    <col min="6219" max="6219" width="12.7109375" style="992" customWidth="1"/>
    <col min="6220" max="6220" width="52.7109375" style="992" customWidth="1"/>
    <col min="6221" max="6224" width="0" style="992" hidden="1" customWidth="1"/>
    <col min="6225" max="6225" width="12.28515625" style="992" customWidth="1"/>
    <col min="6226" max="6226" width="6.42578125" style="992" customWidth="1"/>
    <col min="6227" max="6227" width="12.28515625" style="992" customWidth="1"/>
    <col min="6228" max="6228" width="0" style="992" hidden="1" customWidth="1"/>
    <col min="6229" max="6229" width="3.7109375" style="992" customWidth="1"/>
    <col min="6230" max="6230" width="11.140625" style="992" bestFit="1" customWidth="1"/>
    <col min="6231" max="6232" width="10.5703125" style="992"/>
    <col min="6233" max="6233" width="11.140625" style="992" customWidth="1"/>
    <col min="6234" max="6463" width="10.5703125" style="992"/>
    <col min="6464" max="6471" width="0" style="992" hidden="1" customWidth="1"/>
    <col min="6472" max="6472" width="3.7109375" style="992" customWidth="1"/>
    <col min="6473" max="6473" width="3.85546875" style="992" customWidth="1"/>
    <col min="6474" max="6474" width="3.7109375" style="992" customWidth="1"/>
    <col min="6475" max="6475" width="12.7109375" style="992" customWidth="1"/>
    <col min="6476" max="6476" width="52.7109375" style="992" customWidth="1"/>
    <col min="6477" max="6480" width="0" style="992" hidden="1" customWidth="1"/>
    <col min="6481" max="6481" width="12.28515625" style="992" customWidth="1"/>
    <col min="6482" max="6482" width="6.42578125" style="992" customWidth="1"/>
    <col min="6483" max="6483" width="12.28515625" style="992" customWidth="1"/>
    <col min="6484" max="6484" width="0" style="992" hidden="1" customWidth="1"/>
    <col min="6485" max="6485" width="3.7109375" style="992" customWidth="1"/>
    <col min="6486" max="6486" width="11.140625" style="992" bestFit="1" customWidth="1"/>
    <col min="6487" max="6488" width="10.5703125" style="992"/>
    <col min="6489" max="6489" width="11.140625" style="992" customWidth="1"/>
    <col min="6490" max="6719" width="10.5703125" style="992"/>
    <col min="6720" max="6727" width="0" style="992" hidden="1" customWidth="1"/>
    <col min="6728" max="6728" width="3.7109375" style="992" customWidth="1"/>
    <col min="6729" max="6729" width="3.85546875" style="992" customWidth="1"/>
    <col min="6730" max="6730" width="3.7109375" style="992" customWidth="1"/>
    <col min="6731" max="6731" width="12.7109375" style="992" customWidth="1"/>
    <col min="6732" max="6732" width="52.7109375" style="992" customWidth="1"/>
    <col min="6733" max="6736" width="0" style="992" hidden="1" customWidth="1"/>
    <col min="6737" max="6737" width="12.28515625" style="992" customWidth="1"/>
    <col min="6738" max="6738" width="6.42578125" style="992" customWidth="1"/>
    <col min="6739" max="6739" width="12.28515625" style="992" customWidth="1"/>
    <col min="6740" max="6740" width="0" style="992" hidden="1" customWidth="1"/>
    <col min="6741" max="6741" width="3.7109375" style="992" customWidth="1"/>
    <col min="6742" max="6742" width="11.140625" style="992" bestFit="1" customWidth="1"/>
    <col min="6743" max="6744" width="10.5703125" style="992"/>
    <col min="6745" max="6745" width="11.140625" style="992" customWidth="1"/>
    <col min="6746" max="6975" width="10.5703125" style="992"/>
    <col min="6976" max="6983" width="0" style="992" hidden="1" customWidth="1"/>
    <col min="6984" max="6984" width="3.7109375" style="992" customWidth="1"/>
    <col min="6985" max="6985" width="3.85546875" style="992" customWidth="1"/>
    <col min="6986" max="6986" width="3.7109375" style="992" customWidth="1"/>
    <col min="6987" max="6987" width="12.7109375" style="992" customWidth="1"/>
    <col min="6988" max="6988" width="52.7109375" style="992" customWidth="1"/>
    <col min="6989" max="6992" width="0" style="992" hidden="1" customWidth="1"/>
    <col min="6993" max="6993" width="12.28515625" style="992" customWidth="1"/>
    <col min="6994" max="6994" width="6.42578125" style="992" customWidth="1"/>
    <col min="6995" max="6995" width="12.28515625" style="992" customWidth="1"/>
    <col min="6996" max="6996" width="0" style="992" hidden="1" customWidth="1"/>
    <col min="6997" max="6997" width="3.7109375" style="992" customWidth="1"/>
    <col min="6998" max="6998" width="11.140625" style="992" bestFit="1" customWidth="1"/>
    <col min="6999" max="7000" width="10.5703125" style="992"/>
    <col min="7001" max="7001" width="11.140625" style="992" customWidth="1"/>
    <col min="7002" max="7231" width="10.5703125" style="992"/>
    <col min="7232" max="7239" width="0" style="992" hidden="1" customWidth="1"/>
    <col min="7240" max="7240" width="3.7109375" style="992" customWidth="1"/>
    <col min="7241" max="7241" width="3.85546875" style="992" customWidth="1"/>
    <col min="7242" max="7242" width="3.7109375" style="992" customWidth="1"/>
    <col min="7243" max="7243" width="12.7109375" style="992" customWidth="1"/>
    <col min="7244" max="7244" width="52.7109375" style="992" customWidth="1"/>
    <col min="7245" max="7248" width="0" style="992" hidden="1" customWidth="1"/>
    <col min="7249" max="7249" width="12.28515625" style="992" customWidth="1"/>
    <col min="7250" max="7250" width="6.42578125" style="992" customWidth="1"/>
    <col min="7251" max="7251" width="12.28515625" style="992" customWidth="1"/>
    <col min="7252" max="7252" width="0" style="992" hidden="1" customWidth="1"/>
    <col min="7253" max="7253" width="3.7109375" style="992" customWidth="1"/>
    <col min="7254" max="7254" width="11.140625" style="992" bestFit="1" customWidth="1"/>
    <col min="7255" max="7256" width="10.5703125" style="992"/>
    <col min="7257" max="7257" width="11.140625" style="992" customWidth="1"/>
    <col min="7258" max="7487" width="10.5703125" style="992"/>
    <col min="7488" max="7495" width="0" style="992" hidden="1" customWidth="1"/>
    <col min="7496" max="7496" width="3.7109375" style="992" customWidth="1"/>
    <col min="7497" max="7497" width="3.85546875" style="992" customWidth="1"/>
    <col min="7498" max="7498" width="3.7109375" style="992" customWidth="1"/>
    <col min="7499" max="7499" width="12.7109375" style="992" customWidth="1"/>
    <col min="7500" max="7500" width="52.7109375" style="992" customWidth="1"/>
    <col min="7501" max="7504" width="0" style="992" hidden="1" customWidth="1"/>
    <col min="7505" max="7505" width="12.28515625" style="992" customWidth="1"/>
    <col min="7506" max="7506" width="6.42578125" style="992" customWidth="1"/>
    <col min="7507" max="7507" width="12.28515625" style="992" customWidth="1"/>
    <col min="7508" max="7508" width="0" style="992" hidden="1" customWidth="1"/>
    <col min="7509" max="7509" width="3.7109375" style="992" customWidth="1"/>
    <col min="7510" max="7510" width="11.140625" style="992" bestFit="1" customWidth="1"/>
    <col min="7511" max="7512" width="10.5703125" style="992"/>
    <col min="7513" max="7513" width="11.140625" style="992" customWidth="1"/>
    <col min="7514" max="7743" width="10.5703125" style="992"/>
    <col min="7744" max="7751" width="0" style="992" hidden="1" customWidth="1"/>
    <col min="7752" max="7752" width="3.7109375" style="992" customWidth="1"/>
    <col min="7753" max="7753" width="3.85546875" style="992" customWidth="1"/>
    <col min="7754" max="7754" width="3.7109375" style="992" customWidth="1"/>
    <col min="7755" max="7755" width="12.7109375" style="992" customWidth="1"/>
    <col min="7756" max="7756" width="52.7109375" style="992" customWidth="1"/>
    <col min="7757" max="7760" width="0" style="992" hidden="1" customWidth="1"/>
    <col min="7761" max="7761" width="12.28515625" style="992" customWidth="1"/>
    <col min="7762" max="7762" width="6.42578125" style="992" customWidth="1"/>
    <col min="7763" max="7763" width="12.28515625" style="992" customWidth="1"/>
    <col min="7764" max="7764" width="0" style="992" hidden="1" customWidth="1"/>
    <col min="7765" max="7765" width="3.7109375" style="992" customWidth="1"/>
    <col min="7766" max="7766" width="11.140625" style="992" bestFit="1" customWidth="1"/>
    <col min="7767" max="7768" width="10.5703125" style="992"/>
    <col min="7769" max="7769" width="11.140625" style="992" customWidth="1"/>
    <col min="7770" max="7999" width="10.5703125" style="992"/>
    <col min="8000" max="8007" width="0" style="992" hidden="1" customWidth="1"/>
    <col min="8008" max="8008" width="3.7109375" style="992" customWidth="1"/>
    <col min="8009" max="8009" width="3.85546875" style="992" customWidth="1"/>
    <col min="8010" max="8010" width="3.7109375" style="992" customWidth="1"/>
    <col min="8011" max="8011" width="12.7109375" style="992" customWidth="1"/>
    <col min="8012" max="8012" width="52.7109375" style="992" customWidth="1"/>
    <col min="8013" max="8016" width="0" style="992" hidden="1" customWidth="1"/>
    <col min="8017" max="8017" width="12.28515625" style="992" customWidth="1"/>
    <col min="8018" max="8018" width="6.42578125" style="992" customWidth="1"/>
    <col min="8019" max="8019" width="12.28515625" style="992" customWidth="1"/>
    <col min="8020" max="8020" width="0" style="992" hidden="1" customWidth="1"/>
    <col min="8021" max="8021" width="3.7109375" style="992" customWidth="1"/>
    <col min="8022" max="8022" width="11.140625" style="992" bestFit="1" customWidth="1"/>
    <col min="8023" max="8024" width="10.5703125" style="992"/>
    <col min="8025" max="8025" width="11.140625" style="992" customWidth="1"/>
    <col min="8026" max="8255" width="10.5703125" style="992"/>
    <col min="8256" max="8263" width="0" style="992" hidden="1" customWidth="1"/>
    <col min="8264" max="8264" width="3.7109375" style="992" customWidth="1"/>
    <col min="8265" max="8265" width="3.85546875" style="992" customWidth="1"/>
    <col min="8266" max="8266" width="3.7109375" style="992" customWidth="1"/>
    <col min="8267" max="8267" width="12.7109375" style="992" customWidth="1"/>
    <col min="8268" max="8268" width="52.7109375" style="992" customWidth="1"/>
    <col min="8269" max="8272" width="0" style="992" hidden="1" customWidth="1"/>
    <col min="8273" max="8273" width="12.28515625" style="992" customWidth="1"/>
    <col min="8274" max="8274" width="6.42578125" style="992" customWidth="1"/>
    <col min="8275" max="8275" width="12.28515625" style="992" customWidth="1"/>
    <col min="8276" max="8276" width="0" style="992" hidden="1" customWidth="1"/>
    <col min="8277" max="8277" width="3.7109375" style="992" customWidth="1"/>
    <col min="8278" max="8278" width="11.140625" style="992" bestFit="1" customWidth="1"/>
    <col min="8279" max="8280" width="10.5703125" style="992"/>
    <col min="8281" max="8281" width="11.140625" style="992" customWidth="1"/>
    <col min="8282" max="8511" width="10.5703125" style="992"/>
    <col min="8512" max="8519" width="0" style="992" hidden="1" customWidth="1"/>
    <col min="8520" max="8520" width="3.7109375" style="992" customWidth="1"/>
    <col min="8521" max="8521" width="3.85546875" style="992" customWidth="1"/>
    <col min="8522" max="8522" width="3.7109375" style="992" customWidth="1"/>
    <col min="8523" max="8523" width="12.7109375" style="992" customWidth="1"/>
    <col min="8524" max="8524" width="52.7109375" style="992" customWidth="1"/>
    <col min="8525" max="8528" width="0" style="992" hidden="1" customWidth="1"/>
    <col min="8529" max="8529" width="12.28515625" style="992" customWidth="1"/>
    <col min="8530" max="8530" width="6.42578125" style="992" customWidth="1"/>
    <col min="8531" max="8531" width="12.28515625" style="992" customWidth="1"/>
    <col min="8532" max="8532" width="0" style="992" hidden="1" customWidth="1"/>
    <col min="8533" max="8533" width="3.7109375" style="992" customWidth="1"/>
    <col min="8534" max="8534" width="11.140625" style="992" bestFit="1" customWidth="1"/>
    <col min="8535" max="8536" width="10.5703125" style="992"/>
    <col min="8537" max="8537" width="11.140625" style="992" customWidth="1"/>
    <col min="8538" max="8767" width="10.5703125" style="992"/>
    <col min="8768" max="8775" width="0" style="992" hidden="1" customWidth="1"/>
    <col min="8776" max="8776" width="3.7109375" style="992" customWidth="1"/>
    <col min="8777" max="8777" width="3.85546875" style="992" customWidth="1"/>
    <col min="8778" max="8778" width="3.7109375" style="992" customWidth="1"/>
    <col min="8779" max="8779" width="12.7109375" style="992" customWidth="1"/>
    <col min="8780" max="8780" width="52.7109375" style="992" customWidth="1"/>
    <col min="8781" max="8784" width="0" style="992" hidden="1" customWidth="1"/>
    <col min="8785" max="8785" width="12.28515625" style="992" customWidth="1"/>
    <col min="8786" max="8786" width="6.42578125" style="992" customWidth="1"/>
    <col min="8787" max="8787" width="12.28515625" style="992" customWidth="1"/>
    <col min="8788" max="8788" width="0" style="992" hidden="1" customWidth="1"/>
    <col min="8789" max="8789" width="3.7109375" style="992" customWidth="1"/>
    <col min="8790" max="8790" width="11.140625" style="992" bestFit="1" customWidth="1"/>
    <col min="8791" max="8792" width="10.5703125" style="992"/>
    <col min="8793" max="8793" width="11.140625" style="992" customWidth="1"/>
    <col min="8794" max="9023" width="10.5703125" style="992"/>
    <col min="9024" max="9031" width="0" style="992" hidden="1" customWidth="1"/>
    <col min="9032" max="9032" width="3.7109375" style="992" customWidth="1"/>
    <col min="9033" max="9033" width="3.85546875" style="992" customWidth="1"/>
    <col min="9034" max="9034" width="3.7109375" style="992" customWidth="1"/>
    <col min="9035" max="9035" width="12.7109375" style="992" customWidth="1"/>
    <col min="9036" max="9036" width="52.7109375" style="992" customWidth="1"/>
    <col min="9037" max="9040" width="0" style="992" hidden="1" customWidth="1"/>
    <col min="9041" max="9041" width="12.28515625" style="992" customWidth="1"/>
    <col min="9042" max="9042" width="6.42578125" style="992" customWidth="1"/>
    <col min="9043" max="9043" width="12.28515625" style="992" customWidth="1"/>
    <col min="9044" max="9044" width="0" style="992" hidden="1" customWidth="1"/>
    <col min="9045" max="9045" width="3.7109375" style="992" customWidth="1"/>
    <col min="9046" max="9046" width="11.140625" style="992" bestFit="1" customWidth="1"/>
    <col min="9047" max="9048" width="10.5703125" style="992"/>
    <col min="9049" max="9049" width="11.140625" style="992" customWidth="1"/>
    <col min="9050" max="9279" width="10.5703125" style="992"/>
    <col min="9280" max="9287" width="0" style="992" hidden="1" customWidth="1"/>
    <col min="9288" max="9288" width="3.7109375" style="992" customWidth="1"/>
    <col min="9289" max="9289" width="3.85546875" style="992" customWidth="1"/>
    <col min="9290" max="9290" width="3.7109375" style="992" customWidth="1"/>
    <col min="9291" max="9291" width="12.7109375" style="992" customWidth="1"/>
    <col min="9292" max="9292" width="52.7109375" style="992" customWidth="1"/>
    <col min="9293" max="9296" width="0" style="992" hidden="1" customWidth="1"/>
    <col min="9297" max="9297" width="12.28515625" style="992" customWidth="1"/>
    <col min="9298" max="9298" width="6.42578125" style="992" customWidth="1"/>
    <col min="9299" max="9299" width="12.28515625" style="992" customWidth="1"/>
    <col min="9300" max="9300" width="0" style="992" hidden="1" customWidth="1"/>
    <col min="9301" max="9301" width="3.7109375" style="992" customWidth="1"/>
    <col min="9302" max="9302" width="11.140625" style="992" bestFit="1" customWidth="1"/>
    <col min="9303" max="9304" width="10.5703125" style="992"/>
    <col min="9305" max="9305" width="11.140625" style="992" customWidth="1"/>
    <col min="9306" max="9535" width="10.5703125" style="992"/>
    <col min="9536" max="9543" width="0" style="992" hidden="1" customWidth="1"/>
    <col min="9544" max="9544" width="3.7109375" style="992" customWidth="1"/>
    <col min="9545" max="9545" width="3.85546875" style="992" customWidth="1"/>
    <col min="9546" max="9546" width="3.7109375" style="992" customWidth="1"/>
    <col min="9547" max="9547" width="12.7109375" style="992" customWidth="1"/>
    <col min="9548" max="9548" width="52.7109375" style="992" customWidth="1"/>
    <col min="9549" max="9552" width="0" style="992" hidden="1" customWidth="1"/>
    <col min="9553" max="9553" width="12.28515625" style="992" customWidth="1"/>
    <col min="9554" max="9554" width="6.42578125" style="992" customWidth="1"/>
    <col min="9555" max="9555" width="12.28515625" style="992" customWidth="1"/>
    <col min="9556" max="9556" width="0" style="992" hidden="1" customWidth="1"/>
    <col min="9557" max="9557" width="3.7109375" style="992" customWidth="1"/>
    <col min="9558" max="9558" width="11.140625" style="992" bestFit="1" customWidth="1"/>
    <col min="9559" max="9560" width="10.5703125" style="992"/>
    <col min="9561" max="9561" width="11.140625" style="992" customWidth="1"/>
    <col min="9562" max="9791" width="10.5703125" style="992"/>
    <col min="9792" max="9799" width="0" style="992" hidden="1" customWidth="1"/>
    <col min="9800" max="9800" width="3.7109375" style="992" customWidth="1"/>
    <col min="9801" max="9801" width="3.85546875" style="992" customWidth="1"/>
    <col min="9802" max="9802" width="3.7109375" style="992" customWidth="1"/>
    <col min="9803" max="9803" width="12.7109375" style="992" customWidth="1"/>
    <col min="9804" max="9804" width="52.7109375" style="992" customWidth="1"/>
    <col min="9805" max="9808" width="0" style="992" hidden="1" customWidth="1"/>
    <col min="9809" max="9809" width="12.28515625" style="992" customWidth="1"/>
    <col min="9810" max="9810" width="6.42578125" style="992" customWidth="1"/>
    <col min="9811" max="9811" width="12.28515625" style="992" customWidth="1"/>
    <col min="9812" max="9812" width="0" style="992" hidden="1" customWidth="1"/>
    <col min="9813" max="9813" width="3.7109375" style="992" customWidth="1"/>
    <col min="9814" max="9814" width="11.140625" style="992" bestFit="1" customWidth="1"/>
    <col min="9815" max="9816" width="10.5703125" style="992"/>
    <col min="9817" max="9817" width="11.140625" style="992" customWidth="1"/>
    <col min="9818" max="10047" width="10.5703125" style="992"/>
    <col min="10048" max="10055" width="0" style="992" hidden="1" customWidth="1"/>
    <col min="10056" max="10056" width="3.7109375" style="992" customWidth="1"/>
    <col min="10057" max="10057" width="3.85546875" style="992" customWidth="1"/>
    <col min="10058" max="10058" width="3.7109375" style="992" customWidth="1"/>
    <col min="10059" max="10059" width="12.7109375" style="992" customWidth="1"/>
    <col min="10060" max="10060" width="52.7109375" style="992" customWidth="1"/>
    <col min="10061" max="10064" width="0" style="992" hidden="1" customWidth="1"/>
    <col min="10065" max="10065" width="12.28515625" style="992" customWidth="1"/>
    <col min="10066" max="10066" width="6.42578125" style="992" customWidth="1"/>
    <col min="10067" max="10067" width="12.28515625" style="992" customWidth="1"/>
    <col min="10068" max="10068" width="0" style="992" hidden="1" customWidth="1"/>
    <col min="10069" max="10069" width="3.7109375" style="992" customWidth="1"/>
    <col min="10070" max="10070" width="11.140625" style="992" bestFit="1" customWidth="1"/>
    <col min="10071" max="10072" width="10.5703125" style="992"/>
    <col min="10073" max="10073" width="11.140625" style="992" customWidth="1"/>
    <col min="10074" max="10303" width="10.5703125" style="992"/>
    <col min="10304" max="10311" width="0" style="992" hidden="1" customWidth="1"/>
    <col min="10312" max="10312" width="3.7109375" style="992" customWidth="1"/>
    <col min="10313" max="10313" width="3.85546875" style="992" customWidth="1"/>
    <col min="10314" max="10314" width="3.7109375" style="992" customWidth="1"/>
    <col min="10315" max="10315" width="12.7109375" style="992" customWidth="1"/>
    <col min="10316" max="10316" width="52.7109375" style="992" customWidth="1"/>
    <col min="10317" max="10320" width="0" style="992" hidden="1" customWidth="1"/>
    <col min="10321" max="10321" width="12.28515625" style="992" customWidth="1"/>
    <col min="10322" max="10322" width="6.42578125" style="992" customWidth="1"/>
    <col min="10323" max="10323" width="12.28515625" style="992" customWidth="1"/>
    <col min="10324" max="10324" width="0" style="992" hidden="1" customWidth="1"/>
    <col min="10325" max="10325" width="3.7109375" style="992" customWidth="1"/>
    <col min="10326" max="10326" width="11.140625" style="992" bestFit="1" customWidth="1"/>
    <col min="10327" max="10328" width="10.5703125" style="992"/>
    <col min="10329" max="10329" width="11.140625" style="992" customWidth="1"/>
    <col min="10330" max="10559" width="10.5703125" style="992"/>
    <col min="10560" max="10567" width="0" style="992" hidden="1" customWidth="1"/>
    <col min="10568" max="10568" width="3.7109375" style="992" customWidth="1"/>
    <col min="10569" max="10569" width="3.85546875" style="992" customWidth="1"/>
    <col min="10570" max="10570" width="3.7109375" style="992" customWidth="1"/>
    <col min="10571" max="10571" width="12.7109375" style="992" customWidth="1"/>
    <col min="10572" max="10572" width="52.7109375" style="992" customWidth="1"/>
    <col min="10573" max="10576" width="0" style="992" hidden="1" customWidth="1"/>
    <col min="10577" max="10577" width="12.28515625" style="992" customWidth="1"/>
    <col min="10578" max="10578" width="6.42578125" style="992" customWidth="1"/>
    <col min="10579" max="10579" width="12.28515625" style="992" customWidth="1"/>
    <col min="10580" max="10580" width="0" style="992" hidden="1" customWidth="1"/>
    <col min="10581" max="10581" width="3.7109375" style="992" customWidth="1"/>
    <col min="10582" max="10582" width="11.140625" style="992" bestFit="1" customWidth="1"/>
    <col min="10583" max="10584" width="10.5703125" style="992"/>
    <col min="10585" max="10585" width="11.140625" style="992" customWidth="1"/>
    <col min="10586" max="10815" width="10.5703125" style="992"/>
    <col min="10816" max="10823" width="0" style="992" hidden="1" customWidth="1"/>
    <col min="10824" max="10824" width="3.7109375" style="992" customWidth="1"/>
    <col min="10825" max="10825" width="3.85546875" style="992" customWidth="1"/>
    <col min="10826" max="10826" width="3.7109375" style="992" customWidth="1"/>
    <col min="10827" max="10827" width="12.7109375" style="992" customWidth="1"/>
    <col min="10828" max="10828" width="52.7109375" style="992" customWidth="1"/>
    <col min="10829" max="10832" width="0" style="992" hidden="1" customWidth="1"/>
    <col min="10833" max="10833" width="12.28515625" style="992" customWidth="1"/>
    <col min="10834" max="10834" width="6.42578125" style="992" customWidth="1"/>
    <col min="10835" max="10835" width="12.28515625" style="992" customWidth="1"/>
    <col min="10836" max="10836" width="0" style="992" hidden="1" customWidth="1"/>
    <col min="10837" max="10837" width="3.7109375" style="992" customWidth="1"/>
    <col min="10838" max="10838" width="11.140625" style="992" bestFit="1" customWidth="1"/>
    <col min="10839" max="10840" width="10.5703125" style="992"/>
    <col min="10841" max="10841" width="11.140625" style="992" customWidth="1"/>
    <col min="10842" max="11071" width="10.5703125" style="992"/>
    <col min="11072" max="11079" width="0" style="992" hidden="1" customWidth="1"/>
    <col min="11080" max="11080" width="3.7109375" style="992" customWidth="1"/>
    <col min="11081" max="11081" width="3.85546875" style="992" customWidth="1"/>
    <col min="11082" max="11082" width="3.7109375" style="992" customWidth="1"/>
    <col min="11083" max="11083" width="12.7109375" style="992" customWidth="1"/>
    <col min="11084" max="11084" width="52.7109375" style="992" customWidth="1"/>
    <col min="11085" max="11088" width="0" style="992" hidden="1" customWidth="1"/>
    <col min="11089" max="11089" width="12.28515625" style="992" customWidth="1"/>
    <col min="11090" max="11090" width="6.42578125" style="992" customWidth="1"/>
    <col min="11091" max="11091" width="12.28515625" style="992" customWidth="1"/>
    <col min="11092" max="11092" width="0" style="992" hidden="1" customWidth="1"/>
    <col min="11093" max="11093" width="3.7109375" style="992" customWidth="1"/>
    <col min="11094" max="11094" width="11.140625" style="992" bestFit="1" customWidth="1"/>
    <col min="11095" max="11096" width="10.5703125" style="992"/>
    <col min="11097" max="11097" width="11.140625" style="992" customWidth="1"/>
    <col min="11098" max="11327" width="10.5703125" style="992"/>
    <col min="11328" max="11335" width="0" style="992" hidden="1" customWidth="1"/>
    <col min="11336" max="11336" width="3.7109375" style="992" customWidth="1"/>
    <col min="11337" max="11337" width="3.85546875" style="992" customWidth="1"/>
    <col min="11338" max="11338" width="3.7109375" style="992" customWidth="1"/>
    <col min="11339" max="11339" width="12.7109375" style="992" customWidth="1"/>
    <col min="11340" max="11340" width="52.7109375" style="992" customWidth="1"/>
    <col min="11341" max="11344" width="0" style="992" hidden="1" customWidth="1"/>
    <col min="11345" max="11345" width="12.28515625" style="992" customWidth="1"/>
    <col min="11346" max="11346" width="6.42578125" style="992" customWidth="1"/>
    <col min="11347" max="11347" width="12.28515625" style="992" customWidth="1"/>
    <col min="11348" max="11348" width="0" style="992" hidden="1" customWidth="1"/>
    <col min="11349" max="11349" width="3.7109375" style="992" customWidth="1"/>
    <col min="11350" max="11350" width="11.140625" style="992" bestFit="1" customWidth="1"/>
    <col min="11351" max="11352" width="10.5703125" style="992"/>
    <col min="11353" max="11353" width="11.140625" style="992" customWidth="1"/>
    <col min="11354" max="11583" width="10.5703125" style="992"/>
    <col min="11584" max="11591" width="0" style="992" hidden="1" customWidth="1"/>
    <col min="11592" max="11592" width="3.7109375" style="992" customWidth="1"/>
    <col min="11593" max="11593" width="3.85546875" style="992" customWidth="1"/>
    <col min="11594" max="11594" width="3.7109375" style="992" customWidth="1"/>
    <col min="11595" max="11595" width="12.7109375" style="992" customWidth="1"/>
    <col min="11596" max="11596" width="52.7109375" style="992" customWidth="1"/>
    <col min="11597" max="11600" width="0" style="992" hidden="1" customWidth="1"/>
    <col min="11601" max="11601" width="12.28515625" style="992" customWidth="1"/>
    <col min="11602" max="11602" width="6.42578125" style="992" customWidth="1"/>
    <col min="11603" max="11603" width="12.28515625" style="992" customWidth="1"/>
    <col min="11604" max="11604" width="0" style="992" hidden="1" customWidth="1"/>
    <col min="11605" max="11605" width="3.7109375" style="992" customWidth="1"/>
    <col min="11606" max="11606" width="11.140625" style="992" bestFit="1" customWidth="1"/>
    <col min="11607" max="11608" width="10.5703125" style="992"/>
    <col min="11609" max="11609" width="11.140625" style="992" customWidth="1"/>
    <col min="11610" max="11839" width="10.5703125" style="992"/>
    <col min="11840" max="11847" width="0" style="992" hidden="1" customWidth="1"/>
    <col min="11848" max="11848" width="3.7109375" style="992" customWidth="1"/>
    <col min="11849" max="11849" width="3.85546875" style="992" customWidth="1"/>
    <col min="11850" max="11850" width="3.7109375" style="992" customWidth="1"/>
    <col min="11851" max="11851" width="12.7109375" style="992" customWidth="1"/>
    <col min="11852" max="11852" width="52.7109375" style="992" customWidth="1"/>
    <col min="11853" max="11856" width="0" style="992" hidden="1" customWidth="1"/>
    <col min="11857" max="11857" width="12.28515625" style="992" customWidth="1"/>
    <col min="11858" max="11858" width="6.42578125" style="992" customWidth="1"/>
    <col min="11859" max="11859" width="12.28515625" style="992" customWidth="1"/>
    <col min="11860" max="11860" width="0" style="992" hidden="1" customWidth="1"/>
    <col min="11861" max="11861" width="3.7109375" style="992" customWidth="1"/>
    <col min="11862" max="11862" width="11.140625" style="992" bestFit="1" customWidth="1"/>
    <col min="11863" max="11864" width="10.5703125" style="992"/>
    <col min="11865" max="11865" width="11.140625" style="992" customWidth="1"/>
    <col min="11866" max="12095" width="10.5703125" style="992"/>
    <col min="12096" max="12103" width="0" style="992" hidden="1" customWidth="1"/>
    <col min="12104" max="12104" width="3.7109375" style="992" customWidth="1"/>
    <col min="12105" max="12105" width="3.85546875" style="992" customWidth="1"/>
    <col min="12106" max="12106" width="3.7109375" style="992" customWidth="1"/>
    <col min="12107" max="12107" width="12.7109375" style="992" customWidth="1"/>
    <col min="12108" max="12108" width="52.7109375" style="992" customWidth="1"/>
    <col min="12109" max="12112" width="0" style="992" hidden="1" customWidth="1"/>
    <col min="12113" max="12113" width="12.28515625" style="992" customWidth="1"/>
    <col min="12114" max="12114" width="6.42578125" style="992" customWidth="1"/>
    <col min="12115" max="12115" width="12.28515625" style="992" customWidth="1"/>
    <col min="12116" max="12116" width="0" style="992" hidden="1" customWidth="1"/>
    <col min="12117" max="12117" width="3.7109375" style="992" customWidth="1"/>
    <col min="12118" max="12118" width="11.140625" style="992" bestFit="1" customWidth="1"/>
    <col min="12119" max="12120" width="10.5703125" style="992"/>
    <col min="12121" max="12121" width="11.140625" style="992" customWidth="1"/>
    <col min="12122" max="12351" width="10.5703125" style="992"/>
    <col min="12352" max="12359" width="0" style="992" hidden="1" customWidth="1"/>
    <col min="12360" max="12360" width="3.7109375" style="992" customWidth="1"/>
    <col min="12361" max="12361" width="3.85546875" style="992" customWidth="1"/>
    <col min="12362" max="12362" width="3.7109375" style="992" customWidth="1"/>
    <col min="12363" max="12363" width="12.7109375" style="992" customWidth="1"/>
    <col min="12364" max="12364" width="52.7109375" style="992" customWidth="1"/>
    <col min="12365" max="12368" width="0" style="992" hidden="1" customWidth="1"/>
    <col min="12369" max="12369" width="12.28515625" style="992" customWidth="1"/>
    <col min="12370" max="12370" width="6.42578125" style="992" customWidth="1"/>
    <col min="12371" max="12371" width="12.28515625" style="992" customWidth="1"/>
    <col min="12372" max="12372" width="0" style="992" hidden="1" customWidth="1"/>
    <col min="12373" max="12373" width="3.7109375" style="992" customWidth="1"/>
    <col min="12374" max="12374" width="11.140625" style="992" bestFit="1" customWidth="1"/>
    <col min="12375" max="12376" width="10.5703125" style="992"/>
    <col min="12377" max="12377" width="11.140625" style="992" customWidth="1"/>
    <col min="12378" max="12607" width="10.5703125" style="992"/>
    <col min="12608" max="12615" width="0" style="992" hidden="1" customWidth="1"/>
    <col min="12616" max="12616" width="3.7109375" style="992" customWidth="1"/>
    <col min="12617" max="12617" width="3.85546875" style="992" customWidth="1"/>
    <col min="12618" max="12618" width="3.7109375" style="992" customWidth="1"/>
    <col min="12619" max="12619" width="12.7109375" style="992" customWidth="1"/>
    <col min="12620" max="12620" width="52.7109375" style="992" customWidth="1"/>
    <col min="12621" max="12624" width="0" style="992" hidden="1" customWidth="1"/>
    <col min="12625" max="12625" width="12.28515625" style="992" customWidth="1"/>
    <col min="12626" max="12626" width="6.42578125" style="992" customWidth="1"/>
    <col min="12627" max="12627" width="12.28515625" style="992" customWidth="1"/>
    <col min="12628" max="12628" width="0" style="992" hidden="1" customWidth="1"/>
    <col min="12629" max="12629" width="3.7109375" style="992" customWidth="1"/>
    <col min="12630" max="12630" width="11.140625" style="992" bestFit="1" customWidth="1"/>
    <col min="12631" max="12632" width="10.5703125" style="992"/>
    <col min="12633" max="12633" width="11.140625" style="992" customWidth="1"/>
    <col min="12634" max="12863" width="10.5703125" style="992"/>
    <col min="12864" max="12871" width="0" style="992" hidden="1" customWidth="1"/>
    <col min="12872" max="12872" width="3.7109375" style="992" customWidth="1"/>
    <col min="12873" max="12873" width="3.85546875" style="992" customWidth="1"/>
    <col min="12874" max="12874" width="3.7109375" style="992" customWidth="1"/>
    <col min="12875" max="12875" width="12.7109375" style="992" customWidth="1"/>
    <col min="12876" max="12876" width="52.7109375" style="992" customWidth="1"/>
    <col min="12877" max="12880" width="0" style="992" hidden="1" customWidth="1"/>
    <col min="12881" max="12881" width="12.28515625" style="992" customWidth="1"/>
    <col min="12882" max="12882" width="6.42578125" style="992" customWidth="1"/>
    <col min="12883" max="12883" width="12.28515625" style="992" customWidth="1"/>
    <col min="12884" max="12884" width="0" style="992" hidden="1" customWidth="1"/>
    <col min="12885" max="12885" width="3.7109375" style="992" customWidth="1"/>
    <col min="12886" max="12886" width="11.140625" style="992" bestFit="1" customWidth="1"/>
    <col min="12887" max="12888" width="10.5703125" style="992"/>
    <col min="12889" max="12889" width="11.140625" style="992" customWidth="1"/>
    <col min="12890" max="13119" width="10.5703125" style="992"/>
    <col min="13120" max="13127" width="0" style="992" hidden="1" customWidth="1"/>
    <col min="13128" max="13128" width="3.7109375" style="992" customWidth="1"/>
    <col min="13129" max="13129" width="3.85546875" style="992" customWidth="1"/>
    <col min="13130" max="13130" width="3.7109375" style="992" customWidth="1"/>
    <col min="13131" max="13131" width="12.7109375" style="992" customWidth="1"/>
    <col min="13132" max="13132" width="52.7109375" style="992" customWidth="1"/>
    <col min="13133" max="13136" width="0" style="992" hidden="1" customWidth="1"/>
    <col min="13137" max="13137" width="12.28515625" style="992" customWidth="1"/>
    <col min="13138" max="13138" width="6.42578125" style="992" customWidth="1"/>
    <col min="13139" max="13139" width="12.28515625" style="992" customWidth="1"/>
    <col min="13140" max="13140" width="0" style="992" hidden="1" customWidth="1"/>
    <col min="13141" max="13141" width="3.7109375" style="992" customWidth="1"/>
    <col min="13142" max="13142" width="11.140625" style="992" bestFit="1" customWidth="1"/>
    <col min="13143" max="13144" width="10.5703125" style="992"/>
    <col min="13145" max="13145" width="11.140625" style="992" customWidth="1"/>
    <col min="13146" max="13375" width="10.5703125" style="992"/>
    <col min="13376" max="13383" width="0" style="992" hidden="1" customWidth="1"/>
    <col min="13384" max="13384" width="3.7109375" style="992" customWidth="1"/>
    <col min="13385" max="13385" width="3.85546875" style="992" customWidth="1"/>
    <col min="13386" max="13386" width="3.7109375" style="992" customWidth="1"/>
    <col min="13387" max="13387" width="12.7109375" style="992" customWidth="1"/>
    <col min="13388" max="13388" width="52.7109375" style="992" customWidth="1"/>
    <col min="13389" max="13392" width="0" style="992" hidden="1" customWidth="1"/>
    <col min="13393" max="13393" width="12.28515625" style="992" customWidth="1"/>
    <col min="13394" max="13394" width="6.42578125" style="992" customWidth="1"/>
    <col min="13395" max="13395" width="12.28515625" style="992" customWidth="1"/>
    <col min="13396" max="13396" width="0" style="992" hidden="1" customWidth="1"/>
    <col min="13397" max="13397" width="3.7109375" style="992" customWidth="1"/>
    <col min="13398" max="13398" width="11.140625" style="992" bestFit="1" customWidth="1"/>
    <col min="13399" max="13400" width="10.5703125" style="992"/>
    <col min="13401" max="13401" width="11.140625" style="992" customWidth="1"/>
    <col min="13402" max="13631" width="10.5703125" style="992"/>
    <col min="13632" max="13639" width="0" style="992" hidden="1" customWidth="1"/>
    <col min="13640" max="13640" width="3.7109375" style="992" customWidth="1"/>
    <col min="13641" max="13641" width="3.85546875" style="992" customWidth="1"/>
    <col min="13642" max="13642" width="3.7109375" style="992" customWidth="1"/>
    <col min="13643" max="13643" width="12.7109375" style="992" customWidth="1"/>
    <col min="13644" max="13644" width="52.7109375" style="992" customWidth="1"/>
    <col min="13645" max="13648" width="0" style="992" hidden="1" customWidth="1"/>
    <col min="13649" max="13649" width="12.28515625" style="992" customWidth="1"/>
    <col min="13650" max="13650" width="6.42578125" style="992" customWidth="1"/>
    <col min="13651" max="13651" width="12.28515625" style="992" customWidth="1"/>
    <col min="13652" max="13652" width="0" style="992" hidden="1" customWidth="1"/>
    <col min="13653" max="13653" width="3.7109375" style="992" customWidth="1"/>
    <col min="13654" max="13654" width="11.140625" style="992" bestFit="1" customWidth="1"/>
    <col min="13655" max="13656" width="10.5703125" style="992"/>
    <col min="13657" max="13657" width="11.140625" style="992" customWidth="1"/>
    <col min="13658" max="13887" width="10.5703125" style="992"/>
    <col min="13888" max="13895" width="0" style="992" hidden="1" customWidth="1"/>
    <col min="13896" max="13896" width="3.7109375" style="992" customWidth="1"/>
    <col min="13897" max="13897" width="3.85546875" style="992" customWidth="1"/>
    <col min="13898" max="13898" width="3.7109375" style="992" customWidth="1"/>
    <col min="13899" max="13899" width="12.7109375" style="992" customWidth="1"/>
    <col min="13900" max="13900" width="52.7109375" style="992" customWidth="1"/>
    <col min="13901" max="13904" width="0" style="992" hidden="1" customWidth="1"/>
    <col min="13905" max="13905" width="12.28515625" style="992" customWidth="1"/>
    <col min="13906" max="13906" width="6.42578125" style="992" customWidth="1"/>
    <col min="13907" max="13907" width="12.28515625" style="992" customWidth="1"/>
    <col min="13908" max="13908" width="0" style="992" hidden="1" customWidth="1"/>
    <col min="13909" max="13909" width="3.7109375" style="992" customWidth="1"/>
    <col min="13910" max="13910" width="11.140625" style="992" bestFit="1" customWidth="1"/>
    <col min="13911" max="13912" width="10.5703125" style="992"/>
    <col min="13913" max="13913" width="11.140625" style="992" customWidth="1"/>
    <col min="13914" max="14143" width="10.5703125" style="992"/>
    <col min="14144" max="14151" width="0" style="992" hidden="1" customWidth="1"/>
    <col min="14152" max="14152" width="3.7109375" style="992" customWidth="1"/>
    <col min="14153" max="14153" width="3.85546875" style="992" customWidth="1"/>
    <col min="14154" max="14154" width="3.7109375" style="992" customWidth="1"/>
    <col min="14155" max="14155" width="12.7109375" style="992" customWidth="1"/>
    <col min="14156" max="14156" width="52.7109375" style="992" customWidth="1"/>
    <col min="14157" max="14160" width="0" style="992" hidden="1" customWidth="1"/>
    <col min="14161" max="14161" width="12.28515625" style="992" customWidth="1"/>
    <col min="14162" max="14162" width="6.42578125" style="992" customWidth="1"/>
    <col min="14163" max="14163" width="12.28515625" style="992" customWidth="1"/>
    <col min="14164" max="14164" width="0" style="992" hidden="1" customWidth="1"/>
    <col min="14165" max="14165" width="3.7109375" style="992" customWidth="1"/>
    <col min="14166" max="14166" width="11.140625" style="992" bestFit="1" customWidth="1"/>
    <col min="14167" max="14168" width="10.5703125" style="992"/>
    <col min="14169" max="14169" width="11.140625" style="992" customWidth="1"/>
    <col min="14170" max="14399" width="10.5703125" style="992"/>
    <col min="14400" max="14407" width="0" style="992" hidden="1" customWidth="1"/>
    <col min="14408" max="14408" width="3.7109375" style="992" customWidth="1"/>
    <col min="14409" max="14409" width="3.85546875" style="992" customWidth="1"/>
    <col min="14410" max="14410" width="3.7109375" style="992" customWidth="1"/>
    <col min="14411" max="14411" width="12.7109375" style="992" customWidth="1"/>
    <col min="14412" max="14412" width="52.7109375" style="992" customWidth="1"/>
    <col min="14413" max="14416" width="0" style="992" hidden="1" customWidth="1"/>
    <col min="14417" max="14417" width="12.28515625" style="992" customWidth="1"/>
    <col min="14418" max="14418" width="6.42578125" style="992" customWidth="1"/>
    <col min="14419" max="14419" width="12.28515625" style="992" customWidth="1"/>
    <col min="14420" max="14420" width="0" style="992" hidden="1" customWidth="1"/>
    <col min="14421" max="14421" width="3.7109375" style="992" customWidth="1"/>
    <col min="14422" max="14422" width="11.140625" style="992" bestFit="1" customWidth="1"/>
    <col min="14423" max="14424" width="10.5703125" style="992"/>
    <col min="14425" max="14425" width="11.140625" style="992" customWidth="1"/>
    <col min="14426" max="14655" width="10.5703125" style="992"/>
    <col min="14656" max="14663" width="0" style="992" hidden="1" customWidth="1"/>
    <col min="14664" max="14664" width="3.7109375" style="992" customWidth="1"/>
    <col min="14665" max="14665" width="3.85546875" style="992" customWidth="1"/>
    <col min="14666" max="14666" width="3.7109375" style="992" customWidth="1"/>
    <col min="14667" max="14667" width="12.7109375" style="992" customWidth="1"/>
    <col min="14668" max="14668" width="52.7109375" style="992" customWidth="1"/>
    <col min="14669" max="14672" width="0" style="992" hidden="1" customWidth="1"/>
    <col min="14673" max="14673" width="12.28515625" style="992" customWidth="1"/>
    <col min="14674" max="14674" width="6.42578125" style="992" customWidth="1"/>
    <col min="14675" max="14675" width="12.28515625" style="992" customWidth="1"/>
    <col min="14676" max="14676" width="0" style="992" hidden="1" customWidth="1"/>
    <col min="14677" max="14677" width="3.7109375" style="992" customWidth="1"/>
    <col min="14678" max="14678" width="11.140625" style="992" bestFit="1" customWidth="1"/>
    <col min="14679" max="14680" width="10.5703125" style="992"/>
    <col min="14681" max="14681" width="11.140625" style="992" customWidth="1"/>
    <col min="14682" max="14911" width="10.5703125" style="992"/>
    <col min="14912" max="14919" width="0" style="992" hidden="1" customWidth="1"/>
    <col min="14920" max="14920" width="3.7109375" style="992" customWidth="1"/>
    <col min="14921" max="14921" width="3.85546875" style="992" customWidth="1"/>
    <col min="14922" max="14922" width="3.7109375" style="992" customWidth="1"/>
    <col min="14923" max="14923" width="12.7109375" style="992" customWidth="1"/>
    <col min="14924" max="14924" width="52.7109375" style="992" customWidth="1"/>
    <col min="14925" max="14928" width="0" style="992" hidden="1" customWidth="1"/>
    <col min="14929" max="14929" width="12.28515625" style="992" customWidth="1"/>
    <col min="14930" max="14930" width="6.42578125" style="992" customWidth="1"/>
    <col min="14931" max="14931" width="12.28515625" style="992" customWidth="1"/>
    <col min="14932" max="14932" width="0" style="992" hidden="1" customWidth="1"/>
    <col min="14933" max="14933" width="3.7109375" style="992" customWidth="1"/>
    <col min="14934" max="14934" width="11.140625" style="992" bestFit="1" customWidth="1"/>
    <col min="14935" max="14936" width="10.5703125" style="992"/>
    <col min="14937" max="14937" width="11.140625" style="992" customWidth="1"/>
    <col min="14938" max="15167" width="10.5703125" style="992"/>
    <col min="15168" max="15175" width="0" style="992" hidden="1" customWidth="1"/>
    <col min="15176" max="15176" width="3.7109375" style="992" customWidth="1"/>
    <col min="15177" max="15177" width="3.85546875" style="992" customWidth="1"/>
    <col min="15178" max="15178" width="3.7109375" style="992" customWidth="1"/>
    <col min="15179" max="15179" width="12.7109375" style="992" customWidth="1"/>
    <col min="15180" max="15180" width="52.7109375" style="992" customWidth="1"/>
    <col min="15181" max="15184" width="0" style="992" hidden="1" customWidth="1"/>
    <col min="15185" max="15185" width="12.28515625" style="992" customWidth="1"/>
    <col min="15186" max="15186" width="6.42578125" style="992" customWidth="1"/>
    <col min="15187" max="15187" width="12.28515625" style="992" customWidth="1"/>
    <col min="15188" max="15188" width="0" style="992" hidden="1" customWidth="1"/>
    <col min="15189" max="15189" width="3.7109375" style="992" customWidth="1"/>
    <col min="15190" max="15190" width="11.140625" style="992" bestFit="1" customWidth="1"/>
    <col min="15191" max="15192" width="10.5703125" style="992"/>
    <col min="15193" max="15193" width="11.140625" style="992" customWidth="1"/>
    <col min="15194" max="15423" width="10.5703125" style="992"/>
    <col min="15424" max="15431" width="0" style="992" hidden="1" customWidth="1"/>
    <col min="15432" max="15432" width="3.7109375" style="992" customWidth="1"/>
    <col min="15433" max="15433" width="3.85546875" style="992" customWidth="1"/>
    <col min="15434" max="15434" width="3.7109375" style="992" customWidth="1"/>
    <col min="15435" max="15435" width="12.7109375" style="992" customWidth="1"/>
    <col min="15436" max="15436" width="52.7109375" style="992" customWidth="1"/>
    <col min="15437" max="15440" width="0" style="992" hidden="1" customWidth="1"/>
    <col min="15441" max="15441" width="12.28515625" style="992" customWidth="1"/>
    <col min="15442" max="15442" width="6.42578125" style="992" customWidth="1"/>
    <col min="15443" max="15443" width="12.28515625" style="992" customWidth="1"/>
    <col min="15444" max="15444" width="0" style="992" hidden="1" customWidth="1"/>
    <col min="15445" max="15445" width="3.7109375" style="992" customWidth="1"/>
    <col min="15446" max="15446" width="11.140625" style="992" bestFit="1" customWidth="1"/>
    <col min="15447" max="15448" width="10.5703125" style="992"/>
    <col min="15449" max="15449" width="11.140625" style="992" customWidth="1"/>
    <col min="15450" max="15679" width="10.5703125" style="992"/>
    <col min="15680" max="15687" width="0" style="992" hidden="1" customWidth="1"/>
    <col min="15688" max="15688" width="3.7109375" style="992" customWidth="1"/>
    <col min="15689" max="15689" width="3.85546875" style="992" customWidth="1"/>
    <col min="15690" max="15690" width="3.7109375" style="992" customWidth="1"/>
    <col min="15691" max="15691" width="12.7109375" style="992" customWidth="1"/>
    <col min="15692" max="15692" width="52.7109375" style="992" customWidth="1"/>
    <col min="15693" max="15696" width="0" style="992" hidden="1" customWidth="1"/>
    <col min="15697" max="15697" width="12.28515625" style="992" customWidth="1"/>
    <col min="15698" max="15698" width="6.42578125" style="992" customWidth="1"/>
    <col min="15699" max="15699" width="12.28515625" style="992" customWidth="1"/>
    <col min="15700" max="15700" width="0" style="992" hidden="1" customWidth="1"/>
    <col min="15701" max="15701" width="3.7109375" style="992" customWidth="1"/>
    <col min="15702" max="15702" width="11.140625" style="992" bestFit="1" customWidth="1"/>
    <col min="15703" max="15704" width="10.5703125" style="992"/>
    <col min="15705" max="15705" width="11.140625" style="992" customWidth="1"/>
    <col min="15706" max="15935" width="10.5703125" style="992"/>
    <col min="15936" max="15943" width="0" style="992" hidden="1" customWidth="1"/>
    <col min="15944" max="15944" width="3.7109375" style="992" customWidth="1"/>
    <col min="15945" max="15945" width="3.85546875" style="992" customWidth="1"/>
    <col min="15946" max="15946" width="3.7109375" style="992" customWidth="1"/>
    <col min="15947" max="15947" width="12.7109375" style="992" customWidth="1"/>
    <col min="15948" max="15948" width="52.7109375" style="992" customWidth="1"/>
    <col min="15949" max="15952" width="0" style="992" hidden="1" customWidth="1"/>
    <col min="15953" max="15953" width="12.28515625" style="992" customWidth="1"/>
    <col min="15954" max="15954" width="6.42578125" style="992" customWidth="1"/>
    <col min="15955" max="15955" width="12.28515625" style="992" customWidth="1"/>
    <col min="15956" max="15956" width="0" style="992" hidden="1" customWidth="1"/>
    <col min="15957" max="15957" width="3.7109375" style="992" customWidth="1"/>
    <col min="15958" max="15958" width="11.140625" style="992" bestFit="1" customWidth="1"/>
    <col min="15959" max="15960" width="10.5703125" style="992"/>
    <col min="15961" max="15961" width="11.140625" style="992" customWidth="1"/>
    <col min="15962" max="16191" width="10.5703125" style="992"/>
    <col min="16192" max="16199" width="0" style="992" hidden="1" customWidth="1"/>
    <col min="16200" max="16200" width="3.7109375" style="992" customWidth="1"/>
    <col min="16201" max="16201" width="3.85546875" style="992" customWidth="1"/>
    <col min="16202" max="16202" width="3.7109375" style="992" customWidth="1"/>
    <col min="16203" max="16203" width="12.7109375" style="992" customWidth="1"/>
    <col min="16204" max="16204" width="52.7109375" style="992" customWidth="1"/>
    <col min="16205" max="16208" width="0" style="992" hidden="1" customWidth="1"/>
    <col min="16209" max="16209" width="12.28515625" style="992" customWidth="1"/>
    <col min="16210" max="16210" width="6.42578125" style="992" customWidth="1"/>
    <col min="16211" max="16211" width="12.28515625" style="992" customWidth="1"/>
    <col min="16212" max="16212" width="0" style="992" hidden="1" customWidth="1"/>
    <col min="16213" max="16213" width="3.7109375" style="992" customWidth="1"/>
    <col min="16214" max="16214" width="11.140625" style="992" bestFit="1" customWidth="1"/>
    <col min="16215" max="16216" width="10.5703125" style="992"/>
    <col min="16217" max="16217" width="11.140625" style="992" customWidth="1"/>
    <col min="16218" max="16384" width="10.5703125" style="992"/>
  </cols>
  <sheetData>
    <row r="1" spans="1:97" hidden="1">
      <c r="Q1" s="770"/>
      <c r="R1" s="770"/>
      <c r="X1" s="770"/>
      <c r="Y1" s="770"/>
      <c r="AE1" s="770"/>
      <c r="AF1" s="770"/>
      <c r="AL1" s="770"/>
      <c r="AM1" s="770"/>
      <c r="AS1" s="770"/>
      <c r="AT1" s="770"/>
      <c r="AZ1" s="770"/>
      <c r="BA1" s="770"/>
      <c r="BG1" s="770"/>
      <c r="BH1" s="770"/>
      <c r="BN1" s="770"/>
      <c r="BO1" s="770"/>
      <c r="BU1" s="770"/>
      <c r="BV1" s="770"/>
      <c r="CB1" s="770"/>
      <c r="CC1" s="770"/>
    </row>
    <row r="2" spans="1:97" hidden="1">
      <c r="U2" s="770"/>
      <c r="AB2" s="770"/>
      <c r="AI2" s="770"/>
      <c r="AP2" s="770"/>
      <c r="AW2" s="770"/>
      <c r="BD2" s="770"/>
      <c r="BK2" s="770"/>
      <c r="BR2" s="770"/>
      <c r="BY2" s="770"/>
      <c r="CF2" s="770"/>
    </row>
    <row r="3" spans="1:97" hidden="1"/>
    <row r="4" spans="1:97"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97" ht="22.5" customHeight="1">
      <c r="J5" s="997"/>
      <c r="K5" s="997"/>
      <c r="L5" s="1238" t="s">
        <v>632</v>
      </c>
      <c r="M5" s="1238"/>
      <c r="N5" s="1238"/>
      <c r="O5" s="1238"/>
      <c r="P5" s="1238"/>
      <c r="Q5" s="1238"/>
      <c r="R5" s="1238"/>
      <c r="S5" s="1238"/>
      <c r="T5" s="1238"/>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97"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1000"/>
    </row>
    <row r="7" spans="1:97" s="1009" customFormat="1" ht="22.5">
      <c r="A7" s="1015"/>
      <c r="B7" s="1015"/>
      <c r="C7" s="1015"/>
      <c r="D7" s="1015"/>
      <c r="E7" s="1015"/>
      <c r="F7" s="1015"/>
      <c r="G7" s="1015"/>
      <c r="H7" s="1015"/>
      <c r="L7" s="501"/>
      <c r="M7" s="619" t="s">
        <v>503</v>
      </c>
      <c r="N7" s="668"/>
      <c r="O7" s="1215" t="str">
        <f>IF(NameOrPr_ch="",IF(NameOrPr="","",NameOrPr),NameOrPr_ch)</f>
        <v>Региональная тарифная комиссия Ставропольского края</v>
      </c>
      <c r="P7" s="1215"/>
      <c r="Q7" s="1215"/>
      <c r="R7" s="1215"/>
      <c r="S7" s="1215"/>
      <c r="T7" s="1215"/>
      <c r="U7" s="7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9"/>
      <c r="CH7" s="521"/>
      <c r="CI7" s="1015"/>
      <c r="CJ7" s="1015"/>
      <c r="CK7" s="1015"/>
      <c r="CL7" s="1015"/>
      <c r="CM7" s="1015"/>
      <c r="CN7" s="1015"/>
      <c r="CO7" s="1015"/>
      <c r="CP7" s="1015"/>
      <c r="CQ7" s="1015"/>
      <c r="CR7" s="1015"/>
      <c r="CS7" s="1015"/>
    </row>
    <row r="8" spans="1:97" s="1009" customFormat="1" ht="18.75">
      <c r="A8" s="1015"/>
      <c r="B8" s="1015"/>
      <c r="C8" s="1015"/>
      <c r="D8" s="1015"/>
      <c r="E8" s="1015"/>
      <c r="F8" s="1015"/>
      <c r="G8" s="1015"/>
      <c r="H8" s="1015"/>
      <c r="L8" s="501"/>
      <c r="M8" s="619" t="s">
        <v>597</v>
      </c>
      <c r="N8" s="668"/>
      <c r="O8" s="1215" t="str">
        <f>IF(datePr_ch="",IF(datePr="","",datePr),datePr_ch)</f>
        <v>18.12.2018</v>
      </c>
      <c r="P8" s="1215"/>
      <c r="Q8" s="1215"/>
      <c r="R8" s="1215"/>
      <c r="S8" s="1215"/>
      <c r="T8" s="1215"/>
      <c r="U8" s="7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9"/>
      <c r="CH8" s="521"/>
      <c r="CI8" s="1015"/>
      <c r="CJ8" s="1015"/>
      <c r="CK8" s="1015"/>
      <c r="CL8" s="1015"/>
      <c r="CM8" s="1015"/>
      <c r="CN8" s="1015"/>
      <c r="CO8" s="1015"/>
      <c r="CP8" s="1015"/>
      <c r="CQ8" s="1015"/>
      <c r="CR8" s="1015"/>
      <c r="CS8" s="1015"/>
    </row>
    <row r="9" spans="1:97" s="1009" customFormat="1" ht="18.75">
      <c r="A9" s="1015"/>
      <c r="B9" s="1015"/>
      <c r="C9" s="1015"/>
      <c r="D9" s="1015"/>
      <c r="E9" s="1015"/>
      <c r="F9" s="1015"/>
      <c r="G9" s="1015"/>
      <c r="H9" s="1015"/>
      <c r="L9" s="763"/>
      <c r="M9" s="619" t="s">
        <v>596</v>
      </c>
      <c r="N9" s="668"/>
      <c r="O9" s="1215" t="str">
        <f>IF(numberPr_ch="",IF(numberPr="","",numberPr),numberPr_ch)</f>
        <v>57/2</v>
      </c>
      <c r="P9" s="1215"/>
      <c r="Q9" s="1215"/>
      <c r="R9" s="1215"/>
      <c r="S9" s="1215"/>
      <c r="T9" s="1215"/>
      <c r="U9" s="7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9"/>
      <c r="CH9" s="521"/>
      <c r="CI9" s="1015"/>
      <c r="CJ9" s="1015"/>
      <c r="CK9" s="1015"/>
      <c r="CL9" s="1015"/>
      <c r="CM9" s="1015"/>
      <c r="CN9" s="1015"/>
      <c r="CO9" s="1015"/>
      <c r="CP9" s="1015"/>
      <c r="CQ9" s="1015"/>
      <c r="CR9" s="1015"/>
      <c r="CS9" s="1015"/>
    </row>
    <row r="10" spans="1:97" s="1009" customFormat="1" ht="18.75">
      <c r="A10" s="1015"/>
      <c r="B10" s="1015"/>
      <c r="C10" s="1015"/>
      <c r="D10" s="1015"/>
      <c r="E10" s="1015"/>
      <c r="F10" s="1015"/>
      <c r="G10" s="1015"/>
      <c r="H10" s="1015"/>
      <c r="L10" s="763"/>
      <c r="M10" s="619" t="s">
        <v>502</v>
      </c>
      <c r="N10" s="668"/>
      <c r="O10" s="1215" t="str">
        <f>IF(IstPub_ch="",IF(IstPub="","",IstPub),IstPub_ch)</f>
        <v xml:space="preserve">Официальный интернет-портал правовой информации Ставропольского края </v>
      </c>
      <c r="P10" s="1215"/>
      <c r="Q10" s="1215"/>
      <c r="R10" s="1215"/>
      <c r="S10" s="1215"/>
      <c r="T10" s="1215"/>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9"/>
      <c r="CH10" s="521"/>
      <c r="CI10" s="1015"/>
      <c r="CJ10" s="1015"/>
      <c r="CK10" s="1015"/>
      <c r="CL10" s="1015"/>
      <c r="CM10" s="1015"/>
      <c r="CN10" s="1015"/>
      <c r="CO10" s="1015"/>
      <c r="CP10" s="1015"/>
      <c r="CQ10" s="1015"/>
      <c r="CR10" s="1015"/>
      <c r="CS10" s="1015"/>
    </row>
    <row r="11" spans="1:97" s="1009" customFormat="1" ht="11.25" hidden="1">
      <c r="A11" s="1015"/>
      <c r="B11" s="1015"/>
      <c r="C11" s="1015"/>
      <c r="D11" s="1015"/>
      <c r="E11" s="1015"/>
      <c r="F11" s="1015"/>
      <c r="G11" s="1015"/>
      <c r="H11" s="1015"/>
      <c r="L11" s="1239"/>
      <c r="M11" s="1239"/>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1015"/>
      <c r="CJ11" s="1015"/>
      <c r="CK11" s="1015"/>
      <c r="CL11" s="1015"/>
      <c r="CM11" s="1015"/>
      <c r="CN11" s="1015"/>
      <c r="CO11" s="1015"/>
      <c r="CP11" s="1015"/>
      <c r="CQ11" s="1015"/>
      <c r="CR11" s="1015"/>
      <c r="CS11" s="1015"/>
    </row>
    <row r="12" spans="1:97">
      <c r="J12" s="997"/>
      <c r="K12" s="997"/>
      <c r="L12" s="993"/>
      <c r="M12" s="993"/>
      <c r="N12" s="504"/>
      <c r="O12" s="1216"/>
      <c r="P12" s="1216"/>
      <c r="Q12" s="1216"/>
      <c r="R12" s="1216"/>
      <c r="S12" s="1216"/>
      <c r="T12" s="1216"/>
      <c r="U12" s="1216"/>
      <c r="V12" s="1216" t="s">
        <v>1528</v>
      </c>
      <c r="W12" s="1216"/>
      <c r="X12" s="1216"/>
      <c r="Y12" s="1216"/>
      <c r="Z12" s="1216"/>
      <c r="AA12" s="1216"/>
      <c r="AB12" s="1216"/>
      <c r="AC12" s="1216" t="s">
        <v>1528</v>
      </c>
      <c r="AD12" s="1216"/>
      <c r="AE12" s="1216"/>
      <c r="AF12" s="1216"/>
      <c r="AG12" s="1216"/>
      <c r="AH12" s="1216"/>
      <c r="AI12" s="1216"/>
      <c r="AJ12" s="1216" t="s">
        <v>1528</v>
      </c>
      <c r="AK12" s="1216"/>
      <c r="AL12" s="1216"/>
      <c r="AM12" s="1216"/>
      <c r="AN12" s="1216"/>
      <c r="AO12" s="1216"/>
      <c r="AP12" s="1216"/>
      <c r="AQ12" s="1216" t="s">
        <v>1528</v>
      </c>
      <c r="AR12" s="1216"/>
      <c r="AS12" s="1216"/>
      <c r="AT12" s="1216"/>
      <c r="AU12" s="1216"/>
      <c r="AV12" s="1216"/>
      <c r="AW12" s="1216"/>
      <c r="AX12" s="1216" t="s">
        <v>1528</v>
      </c>
      <c r="AY12" s="1216"/>
      <c r="AZ12" s="1216"/>
      <c r="BA12" s="1216"/>
      <c r="BB12" s="1216"/>
      <c r="BC12" s="1216"/>
      <c r="BD12" s="1216"/>
      <c r="BE12" s="1216" t="s">
        <v>1528</v>
      </c>
      <c r="BF12" s="1216"/>
      <c r="BG12" s="1216"/>
      <c r="BH12" s="1216"/>
      <c r="BI12" s="1216"/>
      <c r="BJ12" s="1216"/>
      <c r="BK12" s="1216"/>
      <c r="BL12" s="1216" t="s">
        <v>1528</v>
      </c>
      <c r="BM12" s="1216"/>
      <c r="BN12" s="1216"/>
      <c r="BO12" s="1216"/>
      <c r="BP12" s="1216"/>
      <c r="BQ12" s="1216"/>
      <c r="BR12" s="1216"/>
      <c r="BS12" s="1216" t="s">
        <v>1528</v>
      </c>
      <c r="BT12" s="1216"/>
      <c r="BU12" s="1216"/>
      <c r="BV12" s="1216"/>
      <c r="BW12" s="1216"/>
      <c r="BX12" s="1216"/>
      <c r="BY12" s="1216"/>
      <c r="BZ12" s="1216" t="s">
        <v>1528</v>
      </c>
      <c r="CA12" s="1216"/>
      <c r="CB12" s="1216"/>
      <c r="CC12" s="1216"/>
      <c r="CD12" s="1216"/>
      <c r="CE12" s="1216"/>
      <c r="CF12" s="1216"/>
    </row>
    <row r="13" spans="1:97">
      <c r="J13" s="997"/>
      <c r="K13" s="997"/>
      <c r="L13" s="1158" t="s">
        <v>454</v>
      </c>
      <c r="M13" s="1158"/>
      <c r="N13" s="1158"/>
      <c r="O13" s="1158"/>
      <c r="P13" s="1158"/>
      <c r="Q13" s="1158"/>
      <c r="R13" s="1158"/>
      <c r="S13" s="1158"/>
      <c r="T13" s="1158"/>
      <c r="U13" s="1158"/>
      <c r="V13" s="1158"/>
      <c r="W13" s="1158"/>
      <c r="X13" s="1158"/>
      <c r="Y13" s="1158"/>
      <c r="Z13" s="1158"/>
      <c r="AA13" s="1158"/>
      <c r="AB13" s="1158"/>
      <c r="AC13" s="1158"/>
      <c r="AD13" s="1158"/>
      <c r="AE13" s="1158"/>
      <c r="AF13" s="1158"/>
      <c r="AG13" s="1158"/>
      <c r="AH13" s="1158"/>
      <c r="AI13" s="1158"/>
      <c r="AJ13" s="1158"/>
      <c r="AK13" s="1158"/>
      <c r="AL13" s="1158"/>
      <c r="AM13" s="1158"/>
      <c r="AN13" s="1158"/>
      <c r="AO13" s="1158"/>
      <c r="AP13" s="1158"/>
      <c r="AQ13" s="1158"/>
      <c r="AR13" s="1158"/>
      <c r="AS13" s="1158"/>
      <c r="AT13" s="1158"/>
      <c r="AU13" s="1158"/>
      <c r="AV13" s="1158"/>
      <c r="AW13" s="1158"/>
      <c r="AX13" s="1158"/>
      <c r="AY13" s="1158"/>
      <c r="AZ13" s="1158"/>
      <c r="BA13" s="1158"/>
      <c r="BB13" s="1158"/>
      <c r="BC13" s="1158"/>
      <c r="BD13" s="1158"/>
      <c r="BE13" s="1158"/>
      <c r="BF13" s="1158"/>
      <c r="BG13" s="1158"/>
      <c r="BH13" s="1158"/>
      <c r="BI13" s="1158"/>
      <c r="BJ13" s="1158"/>
      <c r="BK13" s="1158"/>
      <c r="BL13" s="1158"/>
      <c r="BM13" s="1158"/>
      <c r="BN13" s="1158"/>
      <c r="BO13" s="1158"/>
      <c r="BP13" s="1158"/>
      <c r="BQ13" s="1158"/>
      <c r="BR13" s="1158"/>
      <c r="BS13" s="1158"/>
      <c r="BT13" s="1158"/>
      <c r="BU13" s="1158"/>
      <c r="BV13" s="1158"/>
      <c r="BW13" s="1158"/>
      <c r="BX13" s="1158"/>
      <c r="BY13" s="1158"/>
      <c r="BZ13" s="1158"/>
      <c r="CA13" s="1158"/>
      <c r="CB13" s="1158"/>
      <c r="CC13" s="1158"/>
      <c r="CD13" s="1158"/>
      <c r="CE13" s="1158"/>
      <c r="CF13" s="1158"/>
      <c r="CG13" s="1158"/>
      <c r="CH13" s="1158" t="s">
        <v>455</v>
      </c>
    </row>
    <row r="14" spans="1:97" ht="14.25" customHeight="1">
      <c r="J14" s="997"/>
      <c r="K14" s="997"/>
      <c r="L14" s="1222" t="s">
        <v>92</v>
      </c>
      <c r="M14" s="1222" t="s">
        <v>640</v>
      </c>
      <c r="N14" s="663"/>
      <c r="O14" s="1223" t="s">
        <v>642</v>
      </c>
      <c r="P14" s="1224"/>
      <c r="Q14" s="1224"/>
      <c r="R14" s="1224"/>
      <c r="S14" s="1224"/>
      <c r="T14" s="1225"/>
      <c r="U14" s="1233" t="s">
        <v>341</v>
      </c>
      <c r="V14" s="1223" t="s">
        <v>642</v>
      </c>
      <c r="W14" s="1224"/>
      <c r="X14" s="1224"/>
      <c r="Y14" s="1224"/>
      <c r="Z14" s="1224"/>
      <c r="AA14" s="1225"/>
      <c r="AB14" s="1233" t="s">
        <v>341</v>
      </c>
      <c r="AC14" s="1223" t="s">
        <v>642</v>
      </c>
      <c r="AD14" s="1224"/>
      <c r="AE14" s="1224"/>
      <c r="AF14" s="1224"/>
      <c r="AG14" s="1224"/>
      <c r="AH14" s="1225"/>
      <c r="AI14" s="1233" t="s">
        <v>341</v>
      </c>
      <c r="AJ14" s="1223" t="s">
        <v>642</v>
      </c>
      <c r="AK14" s="1224"/>
      <c r="AL14" s="1224"/>
      <c r="AM14" s="1224"/>
      <c r="AN14" s="1224"/>
      <c r="AO14" s="1225"/>
      <c r="AP14" s="1233" t="s">
        <v>341</v>
      </c>
      <c r="AQ14" s="1223" t="s">
        <v>642</v>
      </c>
      <c r="AR14" s="1224"/>
      <c r="AS14" s="1224"/>
      <c r="AT14" s="1224"/>
      <c r="AU14" s="1224"/>
      <c r="AV14" s="1225"/>
      <c r="AW14" s="1233" t="s">
        <v>341</v>
      </c>
      <c r="AX14" s="1223" t="s">
        <v>642</v>
      </c>
      <c r="AY14" s="1224"/>
      <c r="AZ14" s="1224"/>
      <c r="BA14" s="1224"/>
      <c r="BB14" s="1224"/>
      <c r="BC14" s="1225"/>
      <c r="BD14" s="1233" t="s">
        <v>341</v>
      </c>
      <c r="BE14" s="1223" t="s">
        <v>642</v>
      </c>
      <c r="BF14" s="1224"/>
      <c r="BG14" s="1224"/>
      <c r="BH14" s="1224"/>
      <c r="BI14" s="1224"/>
      <c r="BJ14" s="1225"/>
      <c r="BK14" s="1233" t="s">
        <v>341</v>
      </c>
      <c r="BL14" s="1223" t="s">
        <v>642</v>
      </c>
      <c r="BM14" s="1224"/>
      <c r="BN14" s="1224"/>
      <c r="BO14" s="1224"/>
      <c r="BP14" s="1224"/>
      <c r="BQ14" s="1225"/>
      <c r="BR14" s="1233" t="s">
        <v>341</v>
      </c>
      <c r="BS14" s="1223" t="s">
        <v>642</v>
      </c>
      <c r="BT14" s="1224"/>
      <c r="BU14" s="1224"/>
      <c r="BV14" s="1224"/>
      <c r="BW14" s="1224"/>
      <c r="BX14" s="1225"/>
      <c r="BY14" s="1233" t="s">
        <v>341</v>
      </c>
      <c r="BZ14" s="1223" t="s">
        <v>642</v>
      </c>
      <c r="CA14" s="1224"/>
      <c r="CB14" s="1224"/>
      <c r="CC14" s="1224"/>
      <c r="CD14" s="1224"/>
      <c r="CE14" s="1225"/>
      <c r="CF14" s="1233" t="s">
        <v>341</v>
      </c>
      <c r="CG14" s="1219" t="s">
        <v>275</v>
      </c>
      <c r="CH14" s="1158"/>
    </row>
    <row r="15" spans="1:97" ht="14.25" customHeight="1">
      <c r="J15" s="997"/>
      <c r="K15" s="997"/>
      <c r="L15" s="1222"/>
      <c r="M15" s="1222"/>
      <c r="N15" s="664"/>
      <c r="O15" s="1228" t="s">
        <v>606</v>
      </c>
      <c r="P15" s="1226" t="s">
        <v>271</v>
      </c>
      <c r="Q15" s="1227"/>
      <c r="R15" s="1230" t="s">
        <v>655</v>
      </c>
      <c r="S15" s="1231"/>
      <c r="T15" s="1232"/>
      <c r="U15" s="1234"/>
      <c r="V15" s="1228" t="s">
        <v>606</v>
      </c>
      <c r="W15" s="1226" t="s">
        <v>271</v>
      </c>
      <c r="X15" s="1227"/>
      <c r="Y15" s="1230" t="s">
        <v>655</v>
      </c>
      <c r="Z15" s="1231"/>
      <c r="AA15" s="1232"/>
      <c r="AB15" s="1234"/>
      <c r="AC15" s="1228" t="s">
        <v>606</v>
      </c>
      <c r="AD15" s="1226" t="s">
        <v>271</v>
      </c>
      <c r="AE15" s="1227"/>
      <c r="AF15" s="1230" t="s">
        <v>655</v>
      </c>
      <c r="AG15" s="1231"/>
      <c r="AH15" s="1232"/>
      <c r="AI15" s="1234"/>
      <c r="AJ15" s="1228" t="s">
        <v>606</v>
      </c>
      <c r="AK15" s="1226" t="s">
        <v>271</v>
      </c>
      <c r="AL15" s="1227"/>
      <c r="AM15" s="1230" t="s">
        <v>655</v>
      </c>
      <c r="AN15" s="1231"/>
      <c r="AO15" s="1232"/>
      <c r="AP15" s="1234"/>
      <c r="AQ15" s="1228" t="s">
        <v>606</v>
      </c>
      <c r="AR15" s="1226" t="s">
        <v>271</v>
      </c>
      <c r="AS15" s="1227"/>
      <c r="AT15" s="1230" t="s">
        <v>655</v>
      </c>
      <c r="AU15" s="1231"/>
      <c r="AV15" s="1232"/>
      <c r="AW15" s="1234"/>
      <c r="AX15" s="1228" t="s">
        <v>606</v>
      </c>
      <c r="AY15" s="1226" t="s">
        <v>271</v>
      </c>
      <c r="AZ15" s="1227"/>
      <c r="BA15" s="1230" t="s">
        <v>655</v>
      </c>
      <c r="BB15" s="1231"/>
      <c r="BC15" s="1232"/>
      <c r="BD15" s="1234"/>
      <c r="BE15" s="1228" t="s">
        <v>606</v>
      </c>
      <c r="BF15" s="1226" t="s">
        <v>271</v>
      </c>
      <c r="BG15" s="1227"/>
      <c r="BH15" s="1230" t="s">
        <v>655</v>
      </c>
      <c r="BI15" s="1231"/>
      <c r="BJ15" s="1232"/>
      <c r="BK15" s="1234"/>
      <c r="BL15" s="1228" t="s">
        <v>606</v>
      </c>
      <c r="BM15" s="1226" t="s">
        <v>271</v>
      </c>
      <c r="BN15" s="1227"/>
      <c r="BO15" s="1230" t="s">
        <v>655</v>
      </c>
      <c r="BP15" s="1231"/>
      <c r="BQ15" s="1232"/>
      <c r="BR15" s="1234"/>
      <c r="BS15" s="1228" t="s">
        <v>606</v>
      </c>
      <c r="BT15" s="1226" t="s">
        <v>271</v>
      </c>
      <c r="BU15" s="1227"/>
      <c r="BV15" s="1230" t="s">
        <v>655</v>
      </c>
      <c r="BW15" s="1231"/>
      <c r="BX15" s="1232"/>
      <c r="BY15" s="1234"/>
      <c r="BZ15" s="1228" t="s">
        <v>606</v>
      </c>
      <c r="CA15" s="1226" t="s">
        <v>271</v>
      </c>
      <c r="CB15" s="1227"/>
      <c r="CC15" s="1230" t="s">
        <v>655</v>
      </c>
      <c r="CD15" s="1231"/>
      <c r="CE15" s="1232"/>
      <c r="CF15" s="1234"/>
      <c r="CG15" s="1220"/>
      <c r="CH15" s="1158"/>
    </row>
    <row r="16" spans="1:97" ht="33.75" customHeight="1">
      <c r="J16" s="997"/>
      <c r="K16" s="997"/>
      <c r="L16" s="1222"/>
      <c r="M16" s="1222"/>
      <c r="N16" s="665"/>
      <c r="O16" s="1229"/>
      <c r="P16" s="758" t="s">
        <v>607</v>
      </c>
      <c r="Q16" s="758" t="s">
        <v>6</v>
      </c>
      <c r="R16" s="1030" t="s">
        <v>274</v>
      </c>
      <c r="S16" s="1217" t="s">
        <v>273</v>
      </c>
      <c r="T16" s="1218"/>
      <c r="U16" s="1235"/>
      <c r="V16" s="1229"/>
      <c r="W16" s="758" t="s">
        <v>607</v>
      </c>
      <c r="X16" s="758" t="s">
        <v>6</v>
      </c>
      <c r="Y16" s="1113" t="s">
        <v>274</v>
      </c>
      <c r="Z16" s="1217" t="s">
        <v>273</v>
      </c>
      <c r="AA16" s="1218"/>
      <c r="AB16" s="1235"/>
      <c r="AC16" s="1229"/>
      <c r="AD16" s="758" t="s">
        <v>607</v>
      </c>
      <c r="AE16" s="758" t="s">
        <v>6</v>
      </c>
      <c r="AF16" s="1113" t="s">
        <v>274</v>
      </c>
      <c r="AG16" s="1217" t="s">
        <v>273</v>
      </c>
      <c r="AH16" s="1218"/>
      <c r="AI16" s="1235"/>
      <c r="AJ16" s="1229"/>
      <c r="AK16" s="758" t="s">
        <v>607</v>
      </c>
      <c r="AL16" s="758" t="s">
        <v>6</v>
      </c>
      <c r="AM16" s="1113" t="s">
        <v>274</v>
      </c>
      <c r="AN16" s="1217" t="s">
        <v>273</v>
      </c>
      <c r="AO16" s="1218"/>
      <c r="AP16" s="1235"/>
      <c r="AQ16" s="1229"/>
      <c r="AR16" s="758" t="s">
        <v>607</v>
      </c>
      <c r="AS16" s="758" t="s">
        <v>6</v>
      </c>
      <c r="AT16" s="1113" t="s">
        <v>274</v>
      </c>
      <c r="AU16" s="1217" t="s">
        <v>273</v>
      </c>
      <c r="AV16" s="1218"/>
      <c r="AW16" s="1235"/>
      <c r="AX16" s="1229"/>
      <c r="AY16" s="758" t="s">
        <v>607</v>
      </c>
      <c r="AZ16" s="758" t="s">
        <v>6</v>
      </c>
      <c r="BA16" s="1113" t="s">
        <v>274</v>
      </c>
      <c r="BB16" s="1217" t="s">
        <v>273</v>
      </c>
      <c r="BC16" s="1218"/>
      <c r="BD16" s="1235"/>
      <c r="BE16" s="1229"/>
      <c r="BF16" s="758" t="s">
        <v>607</v>
      </c>
      <c r="BG16" s="758" t="s">
        <v>6</v>
      </c>
      <c r="BH16" s="1113" t="s">
        <v>274</v>
      </c>
      <c r="BI16" s="1217" t="s">
        <v>273</v>
      </c>
      <c r="BJ16" s="1218"/>
      <c r="BK16" s="1235"/>
      <c r="BL16" s="1229"/>
      <c r="BM16" s="758" t="s">
        <v>607</v>
      </c>
      <c r="BN16" s="758" t="s">
        <v>6</v>
      </c>
      <c r="BO16" s="1113" t="s">
        <v>274</v>
      </c>
      <c r="BP16" s="1217" t="s">
        <v>273</v>
      </c>
      <c r="BQ16" s="1218"/>
      <c r="BR16" s="1235"/>
      <c r="BS16" s="1229"/>
      <c r="BT16" s="758" t="s">
        <v>607</v>
      </c>
      <c r="BU16" s="758" t="s">
        <v>6</v>
      </c>
      <c r="BV16" s="1113" t="s">
        <v>274</v>
      </c>
      <c r="BW16" s="1217" t="s">
        <v>273</v>
      </c>
      <c r="BX16" s="1218"/>
      <c r="BY16" s="1235"/>
      <c r="BZ16" s="1229"/>
      <c r="CA16" s="758" t="s">
        <v>607</v>
      </c>
      <c r="CB16" s="758" t="s">
        <v>6</v>
      </c>
      <c r="CC16" s="1113" t="s">
        <v>274</v>
      </c>
      <c r="CD16" s="1217" t="s">
        <v>273</v>
      </c>
      <c r="CE16" s="1218"/>
      <c r="CF16" s="1235"/>
      <c r="CG16" s="1221"/>
      <c r="CH16" s="1158"/>
    </row>
    <row r="17" spans="1:99">
      <c r="J17" s="997"/>
      <c r="K17" s="571">
        <v>1</v>
      </c>
      <c r="L17" s="649" t="s">
        <v>93</v>
      </c>
      <c r="M17" s="649" t="s">
        <v>49</v>
      </c>
      <c r="N17" s="651" t="str">
        <f ca="1">OFFSET(N17,0,-1)</f>
        <v>2</v>
      </c>
      <c r="O17" s="1027">
        <f ca="1">OFFSET(O17,0,-1)+1</f>
        <v>3</v>
      </c>
      <c r="P17" s="1027">
        <f ca="1">OFFSET(P17,0,-1)+1</f>
        <v>4</v>
      </c>
      <c r="Q17" s="1027">
        <f ca="1">OFFSET(Q17,0,-1)+1</f>
        <v>5</v>
      </c>
      <c r="R17" s="1027">
        <f ca="1">OFFSET(R17,0,-1)+1</f>
        <v>6</v>
      </c>
      <c r="S17" s="1240">
        <f ca="1">OFFSET(S17,0,-1)+1</f>
        <v>7</v>
      </c>
      <c r="T17" s="1240"/>
      <c r="U17" s="1027">
        <f ca="1">OFFSET(U17,0,-2)+1</f>
        <v>8</v>
      </c>
      <c r="V17" s="1109">
        <f ca="1">OFFSET(V17,0,-1)+1</f>
        <v>9</v>
      </c>
      <c r="W17" s="1109">
        <f ca="1">OFFSET(W17,0,-1)+1</f>
        <v>10</v>
      </c>
      <c r="X17" s="1109">
        <f ca="1">OFFSET(X17,0,-1)+1</f>
        <v>11</v>
      </c>
      <c r="Y17" s="1109">
        <f ca="1">OFFSET(Y17,0,-1)+1</f>
        <v>12</v>
      </c>
      <c r="Z17" s="1240">
        <f ca="1">OFFSET(Z17,0,-1)+1</f>
        <v>13</v>
      </c>
      <c r="AA17" s="1240"/>
      <c r="AB17" s="1109">
        <f ca="1">OFFSET(AB17,0,-2)+1</f>
        <v>14</v>
      </c>
      <c r="AC17" s="1109">
        <f ca="1">OFFSET(AC17,0,-1)+1</f>
        <v>15</v>
      </c>
      <c r="AD17" s="1109">
        <f ca="1">OFFSET(AD17,0,-1)+1</f>
        <v>16</v>
      </c>
      <c r="AE17" s="1109">
        <f ca="1">OFFSET(AE17,0,-1)+1</f>
        <v>17</v>
      </c>
      <c r="AF17" s="1109">
        <f ca="1">OFFSET(AF17,0,-1)+1</f>
        <v>18</v>
      </c>
      <c r="AG17" s="1240">
        <f ca="1">OFFSET(AG17,0,-1)+1</f>
        <v>19</v>
      </c>
      <c r="AH17" s="1240"/>
      <c r="AI17" s="1109">
        <f ca="1">OFFSET(AI17,0,-2)+1</f>
        <v>20</v>
      </c>
      <c r="AJ17" s="1109">
        <f ca="1">OFFSET(AJ17,0,-1)+1</f>
        <v>21</v>
      </c>
      <c r="AK17" s="1109">
        <f ca="1">OFFSET(AK17,0,-1)+1</f>
        <v>22</v>
      </c>
      <c r="AL17" s="1109">
        <f ca="1">OFFSET(AL17,0,-1)+1</f>
        <v>23</v>
      </c>
      <c r="AM17" s="1109">
        <f ca="1">OFFSET(AM17,0,-1)+1</f>
        <v>24</v>
      </c>
      <c r="AN17" s="1240">
        <f ca="1">OFFSET(AN17,0,-1)+1</f>
        <v>25</v>
      </c>
      <c r="AO17" s="1240"/>
      <c r="AP17" s="1109">
        <f ca="1">OFFSET(AP17,0,-2)+1</f>
        <v>26</v>
      </c>
      <c r="AQ17" s="1109">
        <f ca="1">OFFSET(AQ17,0,-1)+1</f>
        <v>27</v>
      </c>
      <c r="AR17" s="1109">
        <f ca="1">OFFSET(AR17,0,-1)+1</f>
        <v>28</v>
      </c>
      <c r="AS17" s="1109">
        <f ca="1">OFFSET(AS17,0,-1)+1</f>
        <v>29</v>
      </c>
      <c r="AT17" s="1109">
        <f ca="1">OFFSET(AT17,0,-1)+1</f>
        <v>30</v>
      </c>
      <c r="AU17" s="1240">
        <f ca="1">OFFSET(AU17,0,-1)+1</f>
        <v>31</v>
      </c>
      <c r="AV17" s="1240"/>
      <c r="AW17" s="1109">
        <f ca="1">OFFSET(AW17,0,-2)+1</f>
        <v>32</v>
      </c>
      <c r="AX17" s="1109">
        <f ca="1">OFFSET(AX17,0,-1)+1</f>
        <v>33</v>
      </c>
      <c r="AY17" s="1109">
        <f ca="1">OFFSET(AY17,0,-1)+1</f>
        <v>34</v>
      </c>
      <c r="AZ17" s="1109">
        <f ca="1">OFFSET(AZ17,0,-1)+1</f>
        <v>35</v>
      </c>
      <c r="BA17" s="1109">
        <f ca="1">OFFSET(BA17,0,-1)+1</f>
        <v>36</v>
      </c>
      <c r="BB17" s="1240">
        <f ca="1">OFFSET(BB17,0,-1)+1</f>
        <v>37</v>
      </c>
      <c r="BC17" s="1240"/>
      <c r="BD17" s="1109">
        <f ca="1">OFFSET(BD17,0,-2)+1</f>
        <v>38</v>
      </c>
      <c r="BE17" s="1109">
        <f ca="1">OFFSET(BE17,0,-1)+1</f>
        <v>39</v>
      </c>
      <c r="BF17" s="1109">
        <f ca="1">OFFSET(BF17,0,-1)+1</f>
        <v>40</v>
      </c>
      <c r="BG17" s="1109">
        <f ca="1">OFFSET(BG17,0,-1)+1</f>
        <v>41</v>
      </c>
      <c r="BH17" s="1109">
        <f ca="1">OFFSET(BH17,0,-1)+1</f>
        <v>42</v>
      </c>
      <c r="BI17" s="1240">
        <f ca="1">OFFSET(BI17,0,-1)+1</f>
        <v>43</v>
      </c>
      <c r="BJ17" s="1240"/>
      <c r="BK17" s="1109">
        <f ca="1">OFFSET(BK17,0,-2)+1</f>
        <v>44</v>
      </c>
      <c r="BL17" s="1109">
        <f ca="1">OFFSET(BL17,0,-1)+1</f>
        <v>45</v>
      </c>
      <c r="BM17" s="1109">
        <f ca="1">OFFSET(BM17,0,-1)+1</f>
        <v>46</v>
      </c>
      <c r="BN17" s="1109">
        <f ca="1">OFFSET(BN17,0,-1)+1</f>
        <v>47</v>
      </c>
      <c r="BO17" s="1109">
        <f ca="1">OFFSET(BO17,0,-1)+1</f>
        <v>48</v>
      </c>
      <c r="BP17" s="1240">
        <f ca="1">OFFSET(BP17,0,-1)+1</f>
        <v>49</v>
      </c>
      <c r="BQ17" s="1240"/>
      <c r="BR17" s="1109">
        <f ca="1">OFFSET(BR17,0,-2)+1</f>
        <v>50</v>
      </c>
      <c r="BS17" s="1109">
        <f ca="1">OFFSET(BS17,0,-1)+1</f>
        <v>51</v>
      </c>
      <c r="BT17" s="1109">
        <f ca="1">OFFSET(BT17,0,-1)+1</f>
        <v>52</v>
      </c>
      <c r="BU17" s="1109">
        <f ca="1">OFFSET(BU17,0,-1)+1</f>
        <v>53</v>
      </c>
      <c r="BV17" s="1109">
        <f ca="1">OFFSET(BV17,0,-1)+1</f>
        <v>54</v>
      </c>
      <c r="BW17" s="1240">
        <f ca="1">OFFSET(BW17,0,-1)+1</f>
        <v>55</v>
      </c>
      <c r="BX17" s="1240"/>
      <c r="BY17" s="1109">
        <f ca="1">OFFSET(BY17,0,-2)+1</f>
        <v>56</v>
      </c>
      <c r="BZ17" s="1109">
        <f ca="1">OFFSET(BZ17,0,-1)+1</f>
        <v>57</v>
      </c>
      <c r="CA17" s="1109">
        <f ca="1">OFFSET(CA17,0,-1)+1</f>
        <v>58</v>
      </c>
      <c r="CB17" s="1109">
        <f ca="1">OFFSET(CB17,0,-1)+1</f>
        <v>59</v>
      </c>
      <c r="CC17" s="1109">
        <f ca="1">OFFSET(CC17,0,-1)+1</f>
        <v>60</v>
      </c>
      <c r="CD17" s="1240">
        <f ca="1">OFFSET(CD17,0,-1)+1</f>
        <v>61</v>
      </c>
      <c r="CE17" s="1240"/>
      <c r="CF17" s="1109">
        <f ca="1">OFFSET(CF17,0,-2)+1</f>
        <v>62</v>
      </c>
      <c r="CG17" s="651">
        <f ca="1">OFFSET(CG17,0,-1)</f>
        <v>62</v>
      </c>
      <c r="CH17" s="1027">
        <f ca="1">OFFSET(CH17,0,-1)+1</f>
        <v>63</v>
      </c>
    </row>
    <row r="18" spans="1:99" ht="22.5">
      <c r="A18" s="1241">
        <v>1</v>
      </c>
      <c r="B18" s="1017"/>
      <c r="C18" s="1017"/>
      <c r="D18" s="1017"/>
      <c r="E18" s="983"/>
      <c r="F18" s="1028"/>
      <c r="G18" s="1028"/>
      <c r="H18" s="1028"/>
      <c r="I18" s="985"/>
      <c r="J18" s="981"/>
      <c r="K18" s="965"/>
      <c r="L18" s="1032">
        <f>mergeValue(A18)</f>
        <v>1</v>
      </c>
      <c r="M18" s="643" t="s">
        <v>20</v>
      </c>
      <c r="N18" s="648"/>
      <c r="O18" s="1242" t="str">
        <f>IF('Перечень тарифов'!J21="","","" &amp; 'Перечень тарифов'!J21 &amp; "")</f>
        <v>Тариф на тепловую энергию, поставляемую потребителям, подключенным к тепловым сетям (дифференциация по схеме подключения отсутствует)</v>
      </c>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242"/>
      <c r="BT18" s="1242"/>
      <c r="BU18" s="1242"/>
      <c r="BV18" s="1242"/>
      <c r="BW18" s="1242"/>
      <c r="BX18" s="1242"/>
      <c r="BY18" s="1242"/>
      <c r="BZ18" s="1242"/>
      <c r="CA18" s="1242"/>
      <c r="CB18" s="1242"/>
      <c r="CC18" s="1242"/>
      <c r="CD18" s="1242"/>
      <c r="CE18" s="1242"/>
      <c r="CF18" s="1242"/>
      <c r="CG18" s="1242"/>
      <c r="CH18" s="632" t="s">
        <v>477</v>
      </c>
      <c r="CJ18" s="831"/>
      <c r="CK18" s="831" t="str">
        <f t="shared" ref="CK18:CK42" si="0">IF(M18="","",M18 )</f>
        <v>Наименование тарифа</v>
      </c>
      <c r="CL18" s="831"/>
      <c r="CM18" s="831"/>
      <c r="CN18" s="831"/>
      <c r="CT18" s="1010"/>
      <c r="CU18" s="1010"/>
    </row>
    <row r="19" spans="1:99" hidden="1">
      <c r="A19" s="1241"/>
      <c r="B19" s="1241">
        <v>1</v>
      </c>
      <c r="C19" s="1017"/>
      <c r="D19" s="1017"/>
      <c r="E19" s="1028"/>
      <c r="F19" s="1028"/>
      <c r="G19" s="1028"/>
      <c r="H19" s="1028"/>
      <c r="I19" s="1023"/>
      <c r="J19" s="956"/>
      <c r="K19" s="959"/>
      <c r="L19" s="1032" t="str">
        <f>mergeValue(A19) &amp;"."&amp; mergeValue(B19)</f>
        <v>1.1</v>
      </c>
      <c r="M19" s="694"/>
      <c r="N19" s="648"/>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242"/>
      <c r="BT19" s="1242"/>
      <c r="BU19" s="1242"/>
      <c r="BV19" s="1242"/>
      <c r="BW19" s="1242"/>
      <c r="BX19" s="1242"/>
      <c r="BY19" s="1242"/>
      <c r="BZ19" s="1242"/>
      <c r="CA19" s="1242"/>
      <c r="CB19" s="1242"/>
      <c r="CC19" s="1242"/>
      <c r="CD19" s="1242"/>
      <c r="CE19" s="1242"/>
      <c r="CF19" s="1242"/>
      <c r="CG19" s="1242"/>
      <c r="CH19" s="632"/>
      <c r="CJ19" s="831"/>
      <c r="CK19" s="831" t="str">
        <f t="shared" si="0"/>
        <v/>
      </c>
      <c r="CL19" s="831"/>
      <c r="CM19" s="831"/>
      <c r="CN19" s="831"/>
      <c r="CT19" s="1010"/>
      <c r="CU19" s="1010"/>
    </row>
    <row r="20" spans="1:99" hidden="1">
      <c r="A20" s="1241"/>
      <c r="B20" s="1241"/>
      <c r="C20" s="1241">
        <v>1</v>
      </c>
      <c r="D20" s="1017"/>
      <c r="E20" s="1028"/>
      <c r="F20" s="1028"/>
      <c r="G20" s="1028"/>
      <c r="H20" s="1028"/>
      <c r="I20" s="964"/>
      <c r="J20" s="956"/>
      <c r="K20" s="959"/>
      <c r="L20" s="1032" t="str">
        <f>mergeValue(A20) &amp;"."&amp; mergeValue(B20)&amp;"."&amp; mergeValue(C20)</f>
        <v>1.1.1</v>
      </c>
      <c r="M20" s="695"/>
      <c r="N20" s="648"/>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242"/>
      <c r="BT20" s="1242"/>
      <c r="BU20" s="1242"/>
      <c r="BV20" s="1242"/>
      <c r="BW20" s="1242"/>
      <c r="BX20" s="1242"/>
      <c r="BY20" s="1242"/>
      <c r="BZ20" s="1242"/>
      <c r="CA20" s="1242"/>
      <c r="CB20" s="1242"/>
      <c r="CC20" s="1242"/>
      <c r="CD20" s="1242"/>
      <c r="CE20" s="1242"/>
      <c r="CF20" s="1242"/>
      <c r="CG20" s="1242"/>
      <c r="CH20" s="632"/>
      <c r="CJ20" s="831"/>
      <c r="CK20" s="831" t="str">
        <f t="shared" si="0"/>
        <v/>
      </c>
      <c r="CL20" s="831"/>
      <c r="CM20" s="831"/>
      <c r="CN20" s="831"/>
      <c r="CT20" s="1010"/>
      <c r="CU20" s="1010"/>
    </row>
    <row r="21" spans="1:99" hidden="1">
      <c r="A21" s="1241"/>
      <c r="B21" s="1241"/>
      <c r="C21" s="1241"/>
      <c r="D21" s="1241">
        <v>1</v>
      </c>
      <c r="E21" s="1028"/>
      <c r="F21" s="1028"/>
      <c r="G21" s="1028"/>
      <c r="H21" s="1028"/>
      <c r="I21" s="964"/>
      <c r="J21" s="956"/>
      <c r="K21" s="959"/>
      <c r="L21" s="1032" t="str">
        <f>mergeValue(A21) &amp;"."&amp; mergeValue(B21)&amp;"."&amp; mergeValue(C21)&amp;"."&amp; mergeValue(D21)</f>
        <v>1.1.1.1</v>
      </c>
      <c r="M21" s="696"/>
      <c r="N21" s="648"/>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c r="CB21" s="1242"/>
      <c r="CC21" s="1242"/>
      <c r="CD21" s="1242"/>
      <c r="CE21" s="1242"/>
      <c r="CF21" s="1242"/>
      <c r="CG21" s="1242"/>
      <c r="CH21" s="632"/>
      <c r="CJ21" s="831"/>
      <c r="CK21" s="831" t="str">
        <f t="shared" si="0"/>
        <v/>
      </c>
      <c r="CL21" s="831"/>
      <c r="CM21" s="831"/>
      <c r="CN21" s="831"/>
      <c r="CT21" s="1010"/>
      <c r="CU21" s="1010"/>
    </row>
    <row r="22" spans="1:99" ht="39" customHeight="1">
      <c r="A22" s="1241"/>
      <c r="B22" s="1241"/>
      <c r="C22" s="1241"/>
      <c r="D22" s="1241"/>
      <c r="E22" s="1241">
        <v>1</v>
      </c>
      <c r="F22" s="1028"/>
      <c r="G22" s="1028"/>
      <c r="H22" s="1017">
        <v>1</v>
      </c>
      <c r="I22" s="1241">
        <v>1</v>
      </c>
      <c r="J22" s="1028"/>
      <c r="K22" s="967"/>
      <c r="L22" s="1032" t="str">
        <f>mergeValue(A22) &amp;"."&amp; mergeValue(B22)&amp;"."&amp; mergeValue(C22)&amp;"."&amp; mergeValue(D22)&amp;"."&amp; mergeValue(E22)</f>
        <v>1.1.1.1.1</v>
      </c>
      <c r="M22" s="556" t="s">
        <v>9</v>
      </c>
      <c r="N22" s="648"/>
      <c r="O22" s="1244" t="s">
        <v>3</v>
      </c>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245"/>
      <c r="BT22" s="1245"/>
      <c r="BU22" s="1245"/>
      <c r="BV22" s="1245"/>
      <c r="BW22" s="1245"/>
      <c r="BX22" s="1245"/>
      <c r="BY22" s="1245"/>
      <c r="BZ22" s="1245"/>
      <c r="CA22" s="1245"/>
      <c r="CB22" s="1245"/>
      <c r="CC22" s="1245"/>
      <c r="CD22" s="1245"/>
      <c r="CE22" s="1245"/>
      <c r="CF22" s="1245"/>
      <c r="CG22" s="1246"/>
      <c r="CH22" s="632" t="s">
        <v>639</v>
      </c>
      <c r="CJ22" s="831"/>
      <c r="CK22" s="831" t="str">
        <f t="shared" si="0"/>
        <v>Схема подключения теплопотребляющей установки к коллектору источника тепловой энергии</v>
      </c>
      <c r="CL22" s="831"/>
      <c r="CM22" s="831"/>
      <c r="CN22" s="831"/>
      <c r="CT22" s="1010"/>
      <c r="CU22" s="1010"/>
    </row>
    <row r="23" spans="1:99" ht="15.75" customHeight="1">
      <c r="A23" s="1241"/>
      <c r="B23" s="1241"/>
      <c r="C23" s="1241"/>
      <c r="D23" s="1241"/>
      <c r="E23" s="1241"/>
      <c r="F23" s="1241">
        <v>1</v>
      </c>
      <c r="G23" s="1017"/>
      <c r="H23" s="1017"/>
      <c r="I23" s="1241"/>
      <c r="J23" s="1241">
        <v>1</v>
      </c>
      <c r="K23" s="968"/>
      <c r="L23" s="1032" t="str">
        <f>mergeValue(A23) &amp;"."&amp; mergeValue(B23)&amp;"."&amp; mergeValue(C23)&amp;"."&amp; mergeValue(D23)&amp;"."&amp; mergeValue(E23)&amp;"."&amp; mergeValue(F23)</f>
        <v>1.1.1.1.1.1</v>
      </c>
      <c r="M23" s="557" t="s">
        <v>10</v>
      </c>
      <c r="N23" s="648"/>
      <c r="O23" s="1244" t="s">
        <v>472</v>
      </c>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c r="CB23" s="1245"/>
      <c r="CC23" s="1245"/>
      <c r="CD23" s="1245"/>
      <c r="CE23" s="1245"/>
      <c r="CF23" s="1245"/>
      <c r="CG23" s="1246"/>
      <c r="CH23" s="632" t="s">
        <v>637</v>
      </c>
      <c r="CJ23" s="831"/>
      <c r="CK23" s="831" t="str">
        <f t="shared" si="0"/>
        <v>Группа потребителей</v>
      </c>
      <c r="CL23" s="831"/>
      <c r="CM23" s="831"/>
      <c r="CN23" s="831"/>
      <c r="CT23" s="1010"/>
      <c r="CU23" s="1010"/>
    </row>
    <row r="24" spans="1:99" ht="17.100000000000001" customHeight="1">
      <c r="A24" s="1241"/>
      <c r="B24" s="1241"/>
      <c r="C24" s="1241"/>
      <c r="D24" s="1241"/>
      <c r="E24" s="1241"/>
      <c r="F24" s="1241"/>
      <c r="G24" s="1017">
        <v>1</v>
      </c>
      <c r="H24" s="1017"/>
      <c r="I24" s="1241"/>
      <c r="J24" s="1241"/>
      <c r="K24" s="968">
        <v>1</v>
      </c>
      <c r="L24" s="1032" t="str">
        <f>mergeValue(A24) &amp;"."&amp; mergeValue(B24)&amp;"."&amp; mergeValue(C24)&amp;"."&amp; mergeValue(D24)&amp;"."&amp; mergeValue(E24)&amp;"."&amp; mergeValue(F24)&amp;"."&amp; mergeValue(G24)</f>
        <v>1.1.1.1.1.1.1</v>
      </c>
      <c r="M24" s="1071" t="s">
        <v>643</v>
      </c>
      <c r="N24" s="648"/>
      <c r="O24" s="685">
        <v>2523.79</v>
      </c>
      <c r="P24" s="765"/>
      <c r="Q24" s="1096"/>
      <c r="R24" s="1236" t="s">
        <v>1192</v>
      </c>
      <c r="S24" s="1237" t="s">
        <v>84</v>
      </c>
      <c r="T24" s="1236" t="s">
        <v>1558</v>
      </c>
      <c r="U24" s="1237" t="s">
        <v>84</v>
      </c>
      <c r="V24" s="685">
        <v>2574.7600000000002</v>
      </c>
      <c r="W24" s="765"/>
      <c r="X24" s="1096"/>
      <c r="Y24" s="1236" t="s">
        <v>1559</v>
      </c>
      <c r="Z24" s="1237" t="s">
        <v>84</v>
      </c>
      <c r="AA24" s="1236" t="s">
        <v>1560</v>
      </c>
      <c r="AB24" s="1237" t="s">
        <v>84</v>
      </c>
      <c r="AC24" s="685">
        <v>2574.7600000000002</v>
      </c>
      <c r="AD24" s="765"/>
      <c r="AE24" s="1096"/>
      <c r="AF24" s="1236" t="s">
        <v>1561</v>
      </c>
      <c r="AG24" s="1237" t="s">
        <v>84</v>
      </c>
      <c r="AH24" s="1236" t="s">
        <v>1562</v>
      </c>
      <c r="AI24" s="1237" t="s">
        <v>84</v>
      </c>
      <c r="AJ24" s="685">
        <v>2667.36</v>
      </c>
      <c r="AK24" s="765"/>
      <c r="AL24" s="1096"/>
      <c r="AM24" s="1236" t="s">
        <v>1563</v>
      </c>
      <c r="AN24" s="1237" t="s">
        <v>84</v>
      </c>
      <c r="AO24" s="1236" t="s">
        <v>1564</v>
      </c>
      <c r="AP24" s="1237" t="s">
        <v>84</v>
      </c>
      <c r="AQ24" s="685">
        <v>2667.36</v>
      </c>
      <c r="AR24" s="765"/>
      <c r="AS24" s="1096"/>
      <c r="AT24" s="1236" t="s">
        <v>1565</v>
      </c>
      <c r="AU24" s="1237" t="s">
        <v>84</v>
      </c>
      <c r="AV24" s="1236" t="s">
        <v>1566</v>
      </c>
      <c r="AW24" s="1237" t="s">
        <v>84</v>
      </c>
      <c r="AX24" s="685">
        <v>2731.61</v>
      </c>
      <c r="AY24" s="765"/>
      <c r="AZ24" s="1096"/>
      <c r="BA24" s="1236" t="s">
        <v>1567</v>
      </c>
      <c r="BB24" s="1237" t="s">
        <v>84</v>
      </c>
      <c r="BC24" s="1236" t="s">
        <v>1568</v>
      </c>
      <c r="BD24" s="1237" t="s">
        <v>84</v>
      </c>
      <c r="BE24" s="685">
        <v>2731.61</v>
      </c>
      <c r="BF24" s="765"/>
      <c r="BG24" s="1096"/>
      <c r="BH24" s="1236" t="s">
        <v>1569</v>
      </c>
      <c r="BI24" s="1237" t="s">
        <v>84</v>
      </c>
      <c r="BJ24" s="1236" t="s">
        <v>1570</v>
      </c>
      <c r="BK24" s="1237" t="s">
        <v>84</v>
      </c>
      <c r="BL24" s="685">
        <v>2791.24</v>
      </c>
      <c r="BM24" s="765"/>
      <c r="BN24" s="1096"/>
      <c r="BO24" s="1236" t="s">
        <v>1571</v>
      </c>
      <c r="BP24" s="1237" t="s">
        <v>84</v>
      </c>
      <c r="BQ24" s="1236" t="s">
        <v>1572</v>
      </c>
      <c r="BR24" s="1237" t="s">
        <v>84</v>
      </c>
      <c r="BS24" s="685">
        <v>2791.24</v>
      </c>
      <c r="BT24" s="765"/>
      <c r="BU24" s="1096"/>
      <c r="BV24" s="1236" t="s">
        <v>1573</v>
      </c>
      <c r="BW24" s="1237" t="s">
        <v>84</v>
      </c>
      <c r="BX24" s="1236" t="s">
        <v>1574</v>
      </c>
      <c r="BY24" s="1237" t="s">
        <v>84</v>
      </c>
      <c r="BZ24" s="685">
        <v>2851.44</v>
      </c>
      <c r="CA24" s="765"/>
      <c r="CB24" s="1096"/>
      <c r="CC24" s="1236" t="s">
        <v>1575</v>
      </c>
      <c r="CD24" s="1237" t="s">
        <v>84</v>
      </c>
      <c r="CE24" s="1236" t="s">
        <v>1193</v>
      </c>
      <c r="CF24" s="1237" t="s">
        <v>85</v>
      </c>
      <c r="CG24" s="765"/>
      <c r="CH24" s="1212" t="s">
        <v>656</v>
      </c>
      <c r="CI24" s="1010" t="str">
        <f>strCheckDate(O25:CG25)</f>
        <v/>
      </c>
      <c r="CJ24" s="831"/>
      <c r="CK24" s="831" t="str">
        <f t="shared" si="0"/>
        <v>вода</v>
      </c>
      <c r="CL24" s="831"/>
      <c r="CM24" s="831"/>
      <c r="CN24" s="831"/>
      <c r="CT24" s="1010"/>
      <c r="CU24" s="1010"/>
    </row>
    <row r="25" spans="1:99" ht="11.25" hidden="1" customHeight="1">
      <c r="A25" s="1241"/>
      <c r="B25" s="1241"/>
      <c r="C25" s="1241"/>
      <c r="D25" s="1241"/>
      <c r="E25" s="1241"/>
      <c r="F25" s="1241"/>
      <c r="G25" s="1017"/>
      <c r="H25" s="1017"/>
      <c r="I25" s="1241"/>
      <c r="J25" s="1241"/>
      <c r="K25" s="968"/>
      <c r="L25" s="802"/>
      <c r="M25" s="648"/>
      <c r="N25" s="648"/>
      <c r="O25" s="765"/>
      <c r="P25" s="765"/>
      <c r="Q25" s="771" t="str">
        <f>R24 &amp; "-" &amp; T24</f>
        <v>01.01.2019-30.06.2019</v>
      </c>
      <c r="R25" s="1236"/>
      <c r="S25" s="1237"/>
      <c r="T25" s="1236"/>
      <c r="U25" s="1237"/>
      <c r="V25" s="765"/>
      <c r="W25" s="765"/>
      <c r="X25" s="771" t="str">
        <f>Y24 &amp; "-" &amp; AA24</f>
        <v>01.07.2019-31.12.2019</v>
      </c>
      <c r="Y25" s="1236"/>
      <c r="Z25" s="1237"/>
      <c r="AA25" s="1236"/>
      <c r="AB25" s="1237"/>
      <c r="AC25" s="765"/>
      <c r="AD25" s="765"/>
      <c r="AE25" s="771" t="str">
        <f>AF24 &amp; "-" &amp; AH24</f>
        <v>01.01.2020-30.06.2020</v>
      </c>
      <c r="AF25" s="1236"/>
      <c r="AG25" s="1237"/>
      <c r="AH25" s="1236"/>
      <c r="AI25" s="1237"/>
      <c r="AJ25" s="765"/>
      <c r="AK25" s="765"/>
      <c r="AL25" s="771" t="str">
        <f>AM24 &amp; "-" &amp; AO24</f>
        <v>01.07.2020-31.12.2020</v>
      </c>
      <c r="AM25" s="1236"/>
      <c r="AN25" s="1237"/>
      <c r="AO25" s="1236"/>
      <c r="AP25" s="1237"/>
      <c r="AQ25" s="765"/>
      <c r="AR25" s="765"/>
      <c r="AS25" s="771" t="str">
        <f>AT24 &amp; "-" &amp; AV24</f>
        <v>01.01.2021-30.06.2021</v>
      </c>
      <c r="AT25" s="1236"/>
      <c r="AU25" s="1237"/>
      <c r="AV25" s="1236"/>
      <c r="AW25" s="1237"/>
      <c r="AX25" s="765"/>
      <c r="AY25" s="765"/>
      <c r="AZ25" s="771" t="str">
        <f>BA24 &amp; "-" &amp; BC24</f>
        <v>01.07.2021-31.12.2021</v>
      </c>
      <c r="BA25" s="1236"/>
      <c r="BB25" s="1237"/>
      <c r="BC25" s="1236"/>
      <c r="BD25" s="1237"/>
      <c r="BE25" s="765"/>
      <c r="BF25" s="765"/>
      <c r="BG25" s="771" t="str">
        <f>BH24 &amp; "-" &amp; BJ24</f>
        <v>01.01.2022-30.06.2022</v>
      </c>
      <c r="BH25" s="1236"/>
      <c r="BI25" s="1237"/>
      <c r="BJ25" s="1236"/>
      <c r="BK25" s="1237"/>
      <c r="BL25" s="765"/>
      <c r="BM25" s="765"/>
      <c r="BN25" s="771" t="str">
        <f>BO24 &amp; "-" &amp; BQ24</f>
        <v>01.07.2022-31.12.2022</v>
      </c>
      <c r="BO25" s="1236"/>
      <c r="BP25" s="1237"/>
      <c r="BQ25" s="1236"/>
      <c r="BR25" s="1237"/>
      <c r="BS25" s="765"/>
      <c r="BT25" s="765"/>
      <c r="BU25" s="771" t="str">
        <f>BV24 &amp; "-" &amp; BX24</f>
        <v>01.01.2023-30.06.2023</v>
      </c>
      <c r="BV25" s="1236"/>
      <c r="BW25" s="1237"/>
      <c r="BX25" s="1236"/>
      <c r="BY25" s="1237"/>
      <c r="BZ25" s="765"/>
      <c r="CA25" s="765"/>
      <c r="CB25" s="771" t="str">
        <f>CC24 &amp; "-" &amp; CE24</f>
        <v>01.07.2023-31.12.2023</v>
      </c>
      <c r="CC25" s="1236"/>
      <c r="CD25" s="1237"/>
      <c r="CE25" s="1236"/>
      <c r="CF25" s="1237"/>
      <c r="CG25" s="765"/>
      <c r="CH25" s="1213"/>
      <c r="CJ25" s="831"/>
      <c r="CK25" s="831" t="str">
        <f t="shared" si="0"/>
        <v/>
      </c>
      <c r="CL25" s="831"/>
      <c r="CM25" s="831"/>
      <c r="CN25" s="831"/>
      <c r="CT25" s="1010"/>
      <c r="CU25" s="1010"/>
    </row>
    <row r="26" spans="1:99" ht="15" customHeight="1">
      <c r="A26" s="1241"/>
      <c r="B26" s="1241"/>
      <c r="C26" s="1241"/>
      <c r="D26" s="1241"/>
      <c r="E26" s="1241"/>
      <c r="F26" s="1241"/>
      <c r="G26" s="1028"/>
      <c r="H26" s="1017"/>
      <c r="I26" s="1241"/>
      <c r="J26" s="1241"/>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764"/>
      <c r="CH26" s="1214"/>
      <c r="CJ26" s="831"/>
      <c r="CK26" s="831" t="str">
        <f t="shared" si="0"/>
        <v>Добавить вид теплоносителя (параметры теплоносителя)</v>
      </c>
      <c r="CL26" s="831"/>
      <c r="CM26" s="831"/>
      <c r="CN26" s="831"/>
      <c r="CT26" s="1010"/>
      <c r="CU26" s="1010"/>
    </row>
    <row r="27" spans="1:99" s="1063" customFormat="1" ht="15.75" customHeight="1">
      <c r="A27" s="1241"/>
      <c r="B27" s="1241"/>
      <c r="C27" s="1241"/>
      <c r="D27" s="1241"/>
      <c r="E27" s="1241"/>
      <c r="F27" s="1241">
        <v>2</v>
      </c>
      <c r="G27" s="1081"/>
      <c r="H27" s="1081"/>
      <c r="I27" s="1241"/>
      <c r="J27" s="1247" t="s">
        <v>1528</v>
      </c>
      <c r="K27" s="968"/>
      <c r="L27" s="1114" t="str">
        <f>mergeValue(A27) &amp;"."&amp; mergeValue(B27)&amp;"."&amp; mergeValue(C27)&amp;"."&amp; mergeValue(D27)&amp;"."&amp; mergeValue(E27)&amp;"."&amp; mergeValue(F27)</f>
        <v>1.1.1.1.1.2</v>
      </c>
      <c r="M27" s="557" t="s">
        <v>10</v>
      </c>
      <c r="N27" s="648"/>
      <c r="O27" s="1244" t="s">
        <v>3</v>
      </c>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c r="CB27" s="1245"/>
      <c r="CC27" s="1245"/>
      <c r="CD27" s="1245"/>
      <c r="CE27" s="1245"/>
      <c r="CF27" s="1245"/>
      <c r="CG27" s="1246"/>
      <c r="CH27" s="632" t="s">
        <v>637</v>
      </c>
      <c r="CI27" s="1010"/>
      <c r="CJ27" s="831"/>
      <c r="CK27" s="831" t="str">
        <f t="shared" si="0"/>
        <v>Группа потребителей</v>
      </c>
      <c r="CL27" s="831"/>
      <c r="CM27" s="831"/>
      <c r="CN27" s="831"/>
      <c r="CO27" s="1010"/>
      <c r="CP27" s="1010"/>
      <c r="CQ27" s="1010"/>
      <c r="CR27" s="1010"/>
      <c r="CS27" s="1010"/>
      <c r="CT27" s="1010"/>
      <c r="CU27" s="1010"/>
    </row>
    <row r="28" spans="1:99" s="1063" customFormat="1" ht="17.100000000000001" customHeight="1">
      <c r="A28" s="1241"/>
      <c r="B28" s="1241"/>
      <c r="C28" s="1241"/>
      <c r="D28" s="1241"/>
      <c r="E28" s="1241"/>
      <c r="F28" s="1241"/>
      <c r="G28" s="1081">
        <v>1</v>
      </c>
      <c r="H28" s="1081"/>
      <c r="I28" s="1241"/>
      <c r="J28" s="1241"/>
      <c r="K28" s="968">
        <v>1</v>
      </c>
      <c r="L28" s="1114" t="str">
        <f>mergeValue(A28) &amp;"."&amp; mergeValue(B28)&amp;"."&amp; mergeValue(C28)&amp;"."&amp; mergeValue(D28)&amp;"."&amp; mergeValue(E28)&amp;"."&amp; mergeValue(F28)&amp;"."&amp; mergeValue(G28)</f>
        <v>1.1.1.1.1.2.1</v>
      </c>
      <c r="M28" s="1071" t="s">
        <v>643</v>
      </c>
      <c r="N28" s="648"/>
      <c r="O28" s="685">
        <v>2103.16</v>
      </c>
      <c r="P28" s="765"/>
      <c r="Q28" s="1096"/>
      <c r="R28" s="1236" t="s">
        <v>1192</v>
      </c>
      <c r="S28" s="1237" t="s">
        <v>84</v>
      </c>
      <c r="T28" s="1236" t="s">
        <v>1558</v>
      </c>
      <c r="U28" s="1237" t="s">
        <v>84</v>
      </c>
      <c r="V28" s="685">
        <v>2145.63</v>
      </c>
      <c r="W28" s="765"/>
      <c r="X28" s="1096"/>
      <c r="Y28" s="1236" t="s">
        <v>1559</v>
      </c>
      <c r="Z28" s="1237" t="s">
        <v>84</v>
      </c>
      <c r="AA28" s="1236" t="s">
        <v>1560</v>
      </c>
      <c r="AB28" s="1237" t="s">
        <v>84</v>
      </c>
      <c r="AC28" s="685">
        <v>2145.63</v>
      </c>
      <c r="AD28" s="765"/>
      <c r="AE28" s="1096"/>
      <c r="AF28" s="1236" t="s">
        <v>1561</v>
      </c>
      <c r="AG28" s="1237" t="s">
        <v>84</v>
      </c>
      <c r="AH28" s="1236" t="s">
        <v>1562</v>
      </c>
      <c r="AI28" s="1237" t="s">
        <v>84</v>
      </c>
      <c r="AJ28" s="685">
        <v>2222.8000000000002</v>
      </c>
      <c r="AK28" s="765"/>
      <c r="AL28" s="1096"/>
      <c r="AM28" s="1236" t="s">
        <v>1563</v>
      </c>
      <c r="AN28" s="1237" t="s">
        <v>84</v>
      </c>
      <c r="AO28" s="1236" t="s">
        <v>1564</v>
      </c>
      <c r="AP28" s="1237" t="s">
        <v>84</v>
      </c>
      <c r="AQ28" s="685">
        <v>2222.8000000000002</v>
      </c>
      <c r="AR28" s="765"/>
      <c r="AS28" s="1096"/>
      <c r="AT28" s="1236" t="s">
        <v>1565</v>
      </c>
      <c r="AU28" s="1237" t="s">
        <v>84</v>
      </c>
      <c r="AV28" s="1236" t="s">
        <v>1566</v>
      </c>
      <c r="AW28" s="1237" t="s">
        <v>84</v>
      </c>
      <c r="AX28" s="685">
        <v>2276.34</v>
      </c>
      <c r="AY28" s="765"/>
      <c r="AZ28" s="1096"/>
      <c r="BA28" s="1236" t="s">
        <v>1567</v>
      </c>
      <c r="BB28" s="1237" t="s">
        <v>84</v>
      </c>
      <c r="BC28" s="1236" t="s">
        <v>1568</v>
      </c>
      <c r="BD28" s="1237" t="s">
        <v>84</v>
      </c>
      <c r="BE28" s="685">
        <v>2276.34</v>
      </c>
      <c r="BF28" s="765"/>
      <c r="BG28" s="1096"/>
      <c r="BH28" s="1236" t="s">
        <v>1569</v>
      </c>
      <c r="BI28" s="1237" t="s">
        <v>84</v>
      </c>
      <c r="BJ28" s="1236" t="s">
        <v>1570</v>
      </c>
      <c r="BK28" s="1237" t="s">
        <v>84</v>
      </c>
      <c r="BL28" s="685">
        <v>2326.0300000000002</v>
      </c>
      <c r="BM28" s="765"/>
      <c r="BN28" s="1096"/>
      <c r="BO28" s="1236" t="s">
        <v>1571</v>
      </c>
      <c r="BP28" s="1237" t="s">
        <v>84</v>
      </c>
      <c r="BQ28" s="1236" t="s">
        <v>1572</v>
      </c>
      <c r="BR28" s="1237" t="s">
        <v>84</v>
      </c>
      <c r="BS28" s="685">
        <v>2326.0300000000002</v>
      </c>
      <c r="BT28" s="765"/>
      <c r="BU28" s="1096"/>
      <c r="BV28" s="1236" t="s">
        <v>1573</v>
      </c>
      <c r="BW28" s="1237" t="s">
        <v>84</v>
      </c>
      <c r="BX28" s="1236" t="s">
        <v>1574</v>
      </c>
      <c r="BY28" s="1237" t="s">
        <v>84</v>
      </c>
      <c r="BZ28" s="685">
        <v>2376.1999999999998</v>
      </c>
      <c r="CA28" s="765"/>
      <c r="CB28" s="1096"/>
      <c r="CC28" s="1236" t="s">
        <v>1575</v>
      </c>
      <c r="CD28" s="1237" t="s">
        <v>84</v>
      </c>
      <c r="CE28" s="1236" t="s">
        <v>1193</v>
      </c>
      <c r="CF28" s="1237" t="s">
        <v>85</v>
      </c>
      <c r="CG28" s="765"/>
      <c r="CH28" s="1212" t="s">
        <v>656</v>
      </c>
      <c r="CI28" s="1010" t="str">
        <f>strCheckDate(O29:CG29)</f>
        <v/>
      </c>
      <c r="CJ28" s="831"/>
      <c r="CK28" s="831" t="str">
        <f t="shared" si="0"/>
        <v>вода</v>
      </c>
      <c r="CL28" s="831"/>
      <c r="CM28" s="831"/>
      <c r="CN28" s="831"/>
      <c r="CO28" s="1010"/>
      <c r="CP28" s="1010"/>
      <c r="CQ28" s="1010"/>
      <c r="CR28" s="1010"/>
      <c r="CS28" s="1010"/>
      <c r="CT28" s="1010"/>
      <c r="CU28" s="1010"/>
    </row>
    <row r="29" spans="1:99" s="1063" customFormat="1" ht="11.25" hidden="1" customHeight="1">
      <c r="A29" s="1241"/>
      <c r="B29" s="1241"/>
      <c r="C29" s="1241"/>
      <c r="D29" s="1241"/>
      <c r="E29" s="1241"/>
      <c r="F29" s="1241"/>
      <c r="G29" s="1081"/>
      <c r="H29" s="1081"/>
      <c r="I29" s="1241"/>
      <c r="J29" s="1241"/>
      <c r="K29" s="968"/>
      <c r="L29" s="802"/>
      <c r="M29" s="648"/>
      <c r="N29" s="648"/>
      <c r="O29" s="765"/>
      <c r="P29" s="765"/>
      <c r="Q29" s="771" t="str">
        <f>R28 &amp; "-" &amp; T28</f>
        <v>01.01.2019-30.06.2019</v>
      </c>
      <c r="R29" s="1236"/>
      <c r="S29" s="1237"/>
      <c r="T29" s="1236"/>
      <c r="U29" s="1237"/>
      <c r="V29" s="765"/>
      <c r="W29" s="765"/>
      <c r="X29" s="771" t="str">
        <f>Y28 &amp; "-" &amp; AA28</f>
        <v>01.07.2019-31.12.2019</v>
      </c>
      <c r="Y29" s="1236"/>
      <c r="Z29" s="1237"/>
      <c r="AA29" s="1236"/>
      <c r="AB29" s="1237"/>
      <c r="AC29" s="765"/>
      <c r="AD29" s="765"/>
      <c r="AE29" s="771" t="str">
        <f>AF28 &amp; "-" &amp; AH28</f>
        <v>01.01.2020-30.06.2020</v>
      </c>
      <c r="AF29" s="1236"/>
      <c r="AG29" s="1237"/>
      <c r="AH29" s="1236"/>
      <c r="AI29" s="1237"/>
      <c r="AJ29" s="765"/>
      <c r="AK29" s="765"/>
      <c r="AL29" s="771" t="str">
        <f>AM28 &amp; "-" &amp; AO28</f>
        <v>01.07.2020-31.12.2020</v>
      </c>
      <c r="AM29" s="1236"/>
      <c r="AN29" s="1237"/>
      <c r="AO29" s="1236"/>
      <c r="AP29" s="1237"/>
      <c r="AQ29" s="765"/>
      <c r="AR29" s="765"/>
      <c r="AS29" s="771" t="str">
        <f>AT28 &amp; "-" &amp; AV28</f>
        <v>01.01.2021-30.06.2021</v>
      </c>
      <c r="AT29" s="1236"/>
      <c r="AU29" s="1237"/>
      <c r="AV29" s="1236"/>
      <c r="AW29" s="1237"/>
      <c r="AX29" s="765"/>
      <c r="AY29" s="765"/>
      <c r="AZ29" s="771" t="str">
        <f>BA28 &amp; "-" &amp; BC28</f>
        <v>01.07.2021-31.12.2021</v>
      </c>
      <c r="BA29" s="1236"/>
      <c r="BB29" s="1237"/>
      <c r="BC29" s="1236"/>
      <c r="BD29" s="1237"/>
      <c r="BE29" s="765"/>
      <c r="BF29" s="765"/>
      <c r="BG29" s="771" t="str">
        <f>BH28 &amp; "-" &amp; BJ28</f>
        <v>01.01.2022-30.06.2022</v>
      </c>
      <c r="BH29" s="1236"/>
      <c r="BI29" s="1237"/>
      <c r="BJ29" s="1236"/>
      <c r="BK29" s="1237"/>
      <c r="BL29" s="765"/>
      <c r="BM29" s="765"/>
      <c r="BN29" s="771" t="str">
        <f>BO28 &amp; "-" &amp; BQ28</f>
        <v>01.07.2022-31.12.2022</v>
      </c>
      <c r="BO29" s="1236"/>
      <c r="BP29" s="1237"/>
      <c r="BQ29" s="1236"/>
      <c r="BR29" s="1237"/>
      <c r="BS29" s="765"/>
      <c r="BT29" s="765"/>
      <c r="BU29" s="771" t="str">
        <f>BV28 &amp; "-" &amp; BX28</f>
        <v>01.01.2023-30.06.2023</v>
      </c>
      <c r="BV29" s="1236"/>
      <c r="BW29" s="1237"/>
      <c r="BX29" s="1236"/>
      <c r="BY29" s="1237"/>
      <c r="BZ29" s="765"/>
      <c r="CA29" s="765"/>
      <c r="CB29" s="771" t="str">
        <f>CC28 &amp; "-" &amp; CE28</f>
        <v>01.07.2023-31.12.2023</v>
      </c>
      <c r="CC29" s="1236"/>
      <c r="CD29" s="1237"/>
      <c r="CE29" s="1236"/>
      <c r="CF29" s="1237"/>
      <c r="CG29" s="765"/>
      <c r="CH29" s="1213"/>
      <c r="CI29" s="1010"/>
      <c r="CJ29" s="831"/>
      <c r="CK29" s="831" t="str">
        <f t="shared" si="0"/>
        <v/>
      </c>
      <c r="CL29" s="831"/>
      <c r="CM29" s="831"/>
      <c r="CN29" s="831"/>
      <c r="CO29" s="1010"/>
      <c r="CP29" s="1010"/>
      <c r="CQ29" s="1010"/>
      <c r="CR29" s="1010"/>
      <c r="CS29" s="1010"/>
      <c r="CT29" s="1010"/>
      <c r="CU29" s="1010"/>
    </row>
    <row r="30" spans="1:99" s="1063" customFormat="1" ht="15" customHeight="1">
      <c r="A30" s="1241"/>
      <c r="B30" s="1241"/>
      <c r="C30" s="1241"/>
      <c r="D30" s="1241"/>
      <c r="E30" s="1241"/>
      <c r="F30" s="1241"/>
      <c r="G30" s="1110"/>
      <c r="H30" s="1081"/>
      <c r="I30" s="1241"/>
      <c r="J30" s="1241"/>
      <c r="K30" s="967"/>
      <c r="L30" s="690"/>
      <c r="M30" s="559" t="s">
        <v>25</v>
      </c>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8"/>
      <c r="AY30" s="1008"/>
      <c r="AZ30" s="1008"/>
      <c r="BA30" s="1008"/>
      <c r="BB30" s="1008"/>
      <c r="BC30" s="1008"/>
      <c r="BD30" s="1008"/>
      <c r="BE30" s="1008"/>
      <c r="BF30" s="1008"/>
      <c r="BG30" s="1008"/>
      <c r="BH30" s="1008"/>
      <c r="BI30" s="1008"/>
      <c r="BJ30" s="1008"/>
      <c r="BK30" s="1008"/>
      <c r="BL30" s="1008"/>
      <c r="BM30" s="1008"/>
      <c r="BN30" s="1008"/>
      <c r="BO30" s="1008"/>
      <c r="BP30" s="1008"/>
      <c r="BQ30" s="1008"/>
      <c r="BR30" s="1008"/>
      <c r="BS30" s="1008"/>
      <c r="BT30" s="1008"/>
      <c r="BU30" s="1008"/>
      <c r="BV30" s="1008"/>
      <c r="BW30" s="1008"/>
      <c r="BX30" s="1008"/>
      <c r="BY30" s="1008"/>
      <c r="BZ30" s="1008"/>
      <c r="CA30" s="1008"/>
      <c r="CB30" s="1008"/>
      <c r="CC30" s="1008"/>
      <c r="CD30" s="1008"/>
      <c r="CE30" s="1008"/>
      <c r="CF30" s="1008"/>
      <c r="CG30" s="764"/>
      <c r="CH30" s="1214"/>
      <c r="CI30" s="1010"/>
      <c r="CJ30" s="831"/>
      <c r="CK30" s="831" t="str">
        <f t="shared" si="0"/>
        <v>Добавить вид теплоносителя (параметры теплоносителя)</v>
      </c>
      <c r="CL30" s="831"/>
      <c r="CM30" s="831"/>
      <c r="CN30" s="831"/>
      <c r="CO30" s="1010"/>
      <c r="CP30" s="1010"/>
      <c r="CQ30" s="1010"/>
      <c r="CR30" s="1010"/>
      <c r="CS30" s="1010"/>
      <c r="CT30" s="1010"/>
      <c r="CU30" s="1010"/>
    </row>
    <row r="31" spans="1:99" ht="15" customHeight="1">
      <c r="A31" s="1241"/>
      <c r="B31" s="1241"/>
      <c r="C31" s="1241"/>
      <c r="D31" s="1241"/>
      <c r="E31" s="1241"/>
      <c r="F31" s="1028"/>
      <c r="G31" s="1028"/>
      <c r="H31" s="1017"/>
      <c r="I31" s="1241"/>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1008"/>
      <c r="AE31" s="1008"/>
      <c r="AF31" s="1008"/>
      <c r="AG31" s="1008"/>
      <c r="AH31" s="1008"/>
      <c r="AI31" s="1007"/>
      <c r="AJ31" s="1008"/>
      <c r="AK31" s="1008"/>
      <c r="AL31" s="1008"/>
      <c r="AM31" s="1008"/>
      <c r="AN31" s="1008"/>
      <c r="AO31" s="1008"/>
      <c r="AP31" s="1007"/>
      <c r="AQ31" s="1008"/>
      <c r="AR31" s="1008"/>
      <c r="AS31" s="1008"/>
      <c r="AT31" s="1008"/>
      <c r="AU31" s="1008"/>
      <c r="AV31" s="1008"/>
      <c r="AW31" s="1007"/>
      <c r="AX31" s="1008"/>
      <c r="AY31" s="1008"/>
      <c r="AZ31" s="1008"/>
      <c r="BA31" s="1008"/>
      <c r="BB31" s="1008"/>
      <c r="BC31" s="1008"/>
      <c r="BD31" s="1007"/>
      <c r="BE31" s="1008"/>
      <c r="BF31" s="1008"/>
      <c r="BG31" s="1008"/>
      <c r="BH31" s="1008"/>
      <c r="BI31" s="1008"/>
      <c r="BJ31" s="1008"/>
      <c r="BK31" s="1007"/>
      <c r="BL31" s="1008"/>
      <c r="BM31" s="1008"/>
      <c r="BN31" s="1008"/>
      <c r="BO31" s="1008"/>
      <c r="BP31" s="1008"/>
      <c r="BQ31" s="1008"/>
      <c r="BR31" s="1007"/>
      <c r="BS31" s="1008"/>
      <c r="BT31" s="1008"/>
      <c r="BU31" s="1008"/>
      <c r="BV31" s="1008"/>
      <c r="BW31" s="1008"/>
      <c r="BX31" s="1008"/>
      <c r="BY31" s="1007"/>
      <c r="BZ31" s="1008"/>
      <c r="CA31" s="1008"/>
      <c r="CB31" s="1008"/>
      <c r="CC31" s="1008"/>
      <c r="CD31" s="1008"/>
      <c r="CE31" s="1008"/>
      <c r="CF31" s="1007"/>
      <c r="CG31" s="1008"/>
      <c r="CH31" s="667"/>
      <c r="CJ31" s="831"/>
      <c r="CK31" s="831" t="str">
        <f t="shared" si="0"/>
        <v>Добавить группу потребителей</v>
      </c>
      <c r="CL31" s="831"/>
      <c r="CM31" s="831"/>
      <c r="CN31" s="831"/>
      <c r="CT31" s="1010"/>
      <c r="CU31" s="1010"/>
    </row>
    <row r="32" spans="1:99" s="1063" customFormat="1" ht="33.75" customHeight="1">
      <c r="A32" s="1241"/>
      <c r="B32" s="1241"/>
      <c r="C32" s="1241"/>
      <c r="D32" s="1241"/>
      <c r="E32" s="1241">
        <v>2</v>
      </c>
      <c r="F32" s="1122"/>
      <c r="G32" s="1122"/>
      <c r="H32" s="1081">
        <v>1</v>
      </c>
      <c r="I32" s="1247" t="s">
        <v>1528</v>
      </c>
      <c r="J32" s="1122"/>
      <c r="K32" s="967"/>
      <c r="L32" s="1123" t="str">
        <f>mergeValue(A32) &amp;"."&amp; mergeValue(B32)&amp;"."&amp; mergeValue(C32)&amp;"."&amp; mergeValue(D32)&amp;"."&amp; mergeValue(E32)</f>
        <v>1.1.1.1.2</v>
      </c>
      <c r="M32" s="556" t="s">
        <v>9</v>
      </c>
      <c r="N32" s="648"/>
      <c r="O32" s="1244" t="s">
        <v>301</v>
      </c>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c r="CB32" s="1245"/>
      <c r="CC32" s="1245"/>
      <c r="CD32" s="1245"/>
      <c r="CE32" s="1245"/>
      <c r="CF32" s="1245"/>
      <c r="CG32" s="1246"/>
      <c r="CH32" s="632" t="s">
        <v>639</v>
      </c>
      <c r="CI32" s="1010"/>
      <c r="CJ32" s="831"/>
      <c r="CK32" s="831" t="str">
        <f t="shared" si="0"/>
        <v>Схема подключения теплопотребляющей установки к коллектору источника тепловой энергии</v>
      </c>
      <c r="CL32" s="831"/>
      <c r="CM32" s="831"/>
      <c r="CN32" s="831"/>
      <c r="CO32" s="1010"/>
      <c r="CP32" s="1010"/>
      <c r="CQ32" s="1010"/>
      <c r="CR32" s="1010"/>
      <c r="CS32" s="1010"/>
      <c r="CT32" s="1010"/>
      <c r="CU32" s="1010"/>
    </row>
    <row r="33" spans="1:99" s="1063" customFormat="1" ht="14.25" customHeight="1">
      <c r="A33" s="1241"/>
      <c r="B33" s="1241"/>
      <c r="C33" s="1241"/>
      <c r="D33" s="1241"/>
      <c r="E33" s="1241"/>
      <c r="F33" s="1241">
        <v>1</v>
      </c>
      <c r="G33" s="1081"/>
      <c r="H33" s="1081"/>
      <c r="I33" s="1241"/>
      <c r="J33" s="1241">
        <v>1</v>
      </c>
      <c r="K33" s="968"/>
      <c r="L33" s="1123" t="str">
        <f>mergeValue(A33) &amp;"."&amp; mergeValue(B33)&amp;"."&amp; mergeValue(C33)&amp;"."&amp; mergeValue(D33)&amp;"."&amp; mergeValue(E33)&amp;"."&amp; mergeValue(F33)</f>
        <v>1.1.1.1.2.1</v>
      </c>
      <c r="M33" s="557" t="s">
        <v>10</v>
      </c>
      <c r="N33" s="648"/>
      <c r="O33" s="1244" t="s">
        <v>472</v>
      </c>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c r="CB33" s="1245"/>
      <c r="CC33" s="1245"/>
      <c r="CD33" s="1245"/>
      <c r="CE33" s="1245"/>
      <c r="CF33" s="1245"/>
      <c r="CG33" s="1246"/>
      <c r="CH33" s="632" t="s">
        <v>637</v>
      </c>
      <c r="CI33" s="1010"/>
      <c r="CJ33" s="831"/>
      <c r="CK33" s="831" t="str">
        <f t="shared" si="0"/>
        <v>Группа потребителей</v>
      </c>
      <c r="CL33" s="831"/>
      <c r="CM33" s="831"/>
      <c r="CN33" s="831"/>
      <c r="CO33" s="1010"/>
      <c r="CP33" s="1010"/>
      <c r="CQ33" s="1010"/>
      <c r="CR33" s="1010"/>
      <c r="CS33" s="1010"/>
      <c r="CT33" s="1010"/>
      <c r="CU33" s="1010"/>
    </row>
    <row r="34" spans="1:99" s="1063" customFormat="1" ht="17.100000000000001" customHeight="1">
      <c r="A34" s="1241"/>
      <c r="B34" s="1241"/>
      <c r="C34" s="1241"/>
      <c r="D34" s="1241"/>
      <c r="E34" s="1241"/>
      <c r="F34" s="1241"/>
      <c r="G34" s="1081">
        <v>1</v>
      </c>
      <c r="H34" s="1081"/>
      <c r="I34" s="1241"/>
      <c r="J34" s="1241"/>
      <c r="K34" s="968">
        <v>1</v>
      </c>
      <c r="L34" s="1123" t="str">
        <f>mergeValue(A34) &amp;"."&amp; mergeValue(B34)&amp;"."&amp; mergeValue(C34)&amp;"."&amp; mergeValue(D34)&amp;"."&amp; mergeValue(E34)&amp;"."&amp; mergeValue(F34)&amp;"."&amp; mergeValue(G34)</f>
        <v>1.1.1.1.2.1.1</v>
      </c>
      <c r="M34" s="1071" t="s">
        <v>643</v>
      </c>
      <c r="N34" s="648"/>
      <c r="O34" s="685">
        <v>1695.16</v>
      </c>
      <c r="P34" s="765"/>
      <c r="Q34" s="1096"/>
      <c r="R34" s="1236" t="s">
        <v>1192</v>
      </c>
      <c r="S34" s="1237" t="s">
        <v>84</v>
      </c>
      <c r="T34" s="1236" t="s">
        <v>1558</v>
      </c>
      <c r="U34" s="1237" t="s">
        <v>84</v>
      </c>
      <c r="V34" s="685">
        <v>1729.18</v>
      </c>
      <c r="W34" s="765"/>
      <c r="X34" s="1096"/>
      <c r="Y34" s="1236" t="s">
        <v>1559</v>
      </c>
      <c r="Z34" s="1237" t="s">
        <v>84</v>
      </c>
      <c r="AA34" s="1236" t="s">
        <v>1560</v>
      </c>
      <c r="AB34" s="1237" t="s">
        <v>84</v>
      </c>
      <c r="AC34" s="685">
        <v>1729.18</v>
      </c>
      <c r="AD34" s="765"/>
      <c r="AE34" s="1096"/>
      <c r="AF34" s="1236" t="s">
        <v>1561</v>
      </c>
      <c r="AG34" s="1237" t="s">
        <v>84</v>
      </c>
      <c r="AH34" s="1236" t="s">
        <v>1562</v>
      </c>
      <c r="AI34" s="1237" t="s">
        <v>84</v>
      </c>
      <c r="AJ34" s="685">
        <v>1771.81</v>
      </c>
      <c r="AK34" s="765"/>
      <c r="AL34" s="1096"/>
      <c r="AM34" s="1236" t="s">
        <v>1563</v>
      </c>
      <c r="AN34" s="1237" t="s">
        <v>84</v>
      </c>
      <c r="AO34" s="1236" t="s">
        <v>1564</v>
      </c>
      <c r="AP34" s="1237" t="s">
        <v>84</v>
      </c>
      <c r="AQ34" s="685">
        <v>1771.81</v>
      </c>
      <c r="AR34" s="765"/>
      <c r="AS34" s="1096"/>
      <c r="AT34" s="1236" t="s">
        <v>1565</v>
      </c>
      <c r="AU34" s="1237" t="s">
        <v>84</v>
      </c>
      <c r="AV34" s="1236" t="s">
        <v>1566</v>
      </c>
      <c r="AW34" s="1237" t="s">
        <v>84</v>
      </c>
      <c r="AX34" s="685">
        <v>1795.68</v>
      </c>
      <c r="AY34" s="765"/>
      <c r="AZ34" s="1096"/>
      <c r="BA34" s="1236" t="s">
        <v>1567</v>
      </c>
      <c r="BB34" s="1237" t="s">
        <v>84</v>
      </c>
      <c r="BC34" s="1236" t="s">
        <v>1568</v>
      </c>
      <c r="BD34" s="1237" t="s">
        <v>84</v>
      </c>
      <c r="BE34" s="685">
        <v>1795.68</v>
      </c>
      <c r="BF34" s="765"/>
      <c r="BG34" s="1096"/>
      <c r="BH34" s="1236" t="s">
        <v>1569</v>
      </c>
      <c r="BI34" s="1237" t="s">
        <v>84</v>
      </c>
      <c r="BJ34" s="1236" t="s">
        <v>1570</v>
      </c>
      <c r="BK34" s="1237" t="s">
        <v>84</v>
      </c>
      <c r="BL34" s="685">
        <v>1814.53</v>
      </c>
      <c r="BM34" s="765"/>
      <c r="BN34" s="1096"/>
      <c r="BO34" s="1236" t="s">
        <v>1571</v>
      </c>
      <c r="BP34" s="1237" t="s">
        <v>84</v>
      </c>
      <c r="BQ34" s="1236" t="s">
        <v>1572</v>
      </c>
      <c r="BR34" s="1237" t="s">
        <v>84</v>
      </c>
      <c r="BS34" s="685">
        <v>1814.53</v>
      </c>
      <c r="BT34" s="765"/>
      <c r="BU34" s="1096"/>
      <c r="BV34" s="1236" t="s">
        <v>1573</v>
      </c>
      <c r="BW34" s="1237" t="s">
        <v>84</v>
      </c>
      <c r="BX34" s="1236" t="s">
        <v>1574</v>
      </c>
      <c r="BY34" s="1237" t="s">
        <v>84</v>
      </c>
      <c r="BZ34" s="685">
        <v>1823.16</v>
      </c>
      <c r="CA34" s="765"/>
      <c r="CB34" s="1096"/>
      <c r="CC34" s="1236" t="s">
        <v>1575</v>
      </c>
      <c r="CD34" s="1237" t="s">
        <v>84</v>
      </c>
      <c r="CE34" s="1236" t="s">
        <v>1193</v>
      </c>
      <c r="CF34" s="1237" t="s">
        <v>85</v>
      </c>
      <c r="CG34" s="765"/>
      <c r="CH34" s="1212" t="s">
        <v>656</v>
      </c>
      <c r="CI34" s="1010" t="str">
        <f>strCheckDate(O35:CG35)</f>
        <v/>
      </c>
      <c r="CJ34" s="831"/>
      <c r="CK34" s="831" t="str">
        <f t="shared" si="0"/>
        <v>вода</v>
      </c>
      <c r="CL34" s="831"/>
      <c r="CM34" s="831"/>
      <c r="CN34" s="831"/>
      <c r="CO34" s="1010"/>
      <c r="CP34" s="1010"/>
      <c r="CQ34" s="1010"/>
      <c r="CR34" s="1010"/>
      <c r="CS34" s="1010"/>
      <c r="CT34" s="1010"/>
      <c r="CU34" s="1010"/>
    </row>
    <row r="35" spans="1:99" s="1063" customFormat="1" ht="11.25" hidden="1" customHeight="1">
      <c r="A35" s="1241"/>
      <c r="B35" s="1241"/>
      <c r="C35" s="1241"/>
      <c r="D35" s="1241"/>
      <c r="E35" s="1241"/>
      <c r="F35" s="1241"/>
      <c r="G35" s="1081"/>
      <c r="H35" s="1081"/>
      <c r="I35" s="1241"/>
      <c r="J35" s="1241"/>
      <c r="K35" s="968"/>
      <c r="L35" s="802"/>
      <c r="M35" s="648"/>
      <c r="N35" s="648"/>
      <c r="O35" s="765"/>
      <c r="P35" s="765"/>
      <c r="Q35" s="771" t="str">
        <f>R34 &amp; "-" &amp; T34</f>
        <v>01.01.2019-30.06.2019</v>
      </c>
      <c r="R35" s="1236"/>
      <c r="S35" s="1237"/>
      <c r="T35" s="1236"/>
      <c r="U35" s="1237"/>
      <c r="V35" s="765"/>
      <c r="W35" s="765"/>
      <c r="X35" s="771" t="str">
        <f>Y34 &amp; "-" &amp; AA34</f>
        <v>01.07.2019-31.12.2019</v>
      </c>
      <c r="Y35" s="1236"/>
      <c r="Z35" s="1237"/>
      <c r="AA35" s="1236"/>
      <c r="AB35" s="1237"/>
      <c r="AC35" s="765"/>
      <c r="AD35" s="765"/>
      <c r="AE35" s="771" t="str">
        <f>AF34 &amp; "-" &amp; AH34</f>
        <v>01.01.2020-30.06.2020</v>
      </c>
      <c r="AF35" s="1236"/>
      <c r="AG35" s="1237"/>
      <c r="AH35" s="1236"/>
      <c r="AI35" s="1237"/>
      <c r="AJ35" s="765"/>
      <c r="AK35" s="765"/>
      <c r="AL35" s="771" t="str">
        <f>AM34 &amp; "-" &amp; AO34</f>
        <v>01.07.2020-31.12.2020</v>
      </c>
      <c r="AM35" s="1236"/>
      <c r="AN35" s="1237"/>
      <c r="AO35" s="1236"/>
      <c r="AP35" s="1237"/>
      <c r="AQ35" s="765"/>
      <c r="AR35" s="765"/>
      <c r="AS35" s="771" t="str">
        <f>AT34 &amp; "-" &amp; AV34</f>
        <v>01.01.2021-30.06.2021</v>
      </c>
      <c r="AT35" s="1236"/>
      <c r="AU35" s="1237"/>
      <c r="AV35" s="1236"/>
      <c r="AW35" s="1237"/>
      <c r="AX35" s="765"/>
      <c r="AY35" s="765"/>
      <c r="AZ35" s="771" t="str">
        <f>BA34 &amp; "-" &amp; BC34</f>
        <v>01.07.2021-31.12.2021</v>
      </c>
      <c r="BA35" s="1236"/>
      <c r="BB35" s="1237"/>
      <c r="BC35" s="1236"/>
      <c r="BD35" s="1237"/>
      <c r="BE35" s="765"/>
      <c r="BF35" s="765"/>
      <c r="BG35" s="771" t="str">
        <f>BH34 &amp; "-" &amp; BJ34</f>
        <v>01.01.2022-30.06.2022</v>
      </c>
      <c r="BH35" s="1236"/>
      <c r="BI35" s="1237"/>
      <c r="BJ35" s="1236"/>
      <c r="BK35" s="1237"/>
      <c r="BL35" s="765"/>
      <c r="BM35" s="765"/>
      <c r="BN35" s="771" t="str">
        <f>BO34 &amp; "-" &amp; BQ34</f>
        <v>01.07.2022-31.12.2022</v>
      </c>
      <c r="BO35" s="1236"/>
      <c r="BP35" s="1237"/>
      <c r="BQ35" s="1236"/>
      <c r="BR35" s="1237"/>
      <c r="BS35" s="765"/>
      <c r="BT35" s="765"/>
      <c r="BU35" s="771" t="str">
        <f>BV34 &amp; "-" &amp; BX34</f>
        <v>01.01.2023-30.06.2023</v>
      </c>
      <c r="BV35" s="1236"/>
      <c r="BW35" s="1237"/>
      <c r="BX35" s="1236"/>
      <c r="BY35" s="1237"/>
      <c r="BZ35" s="765"/>
      <c r="CA35" s="765"/>
      <c r="CB35" s="771" t="str">
        <f>CC34 &amp; "-" &amp; CE34</f>
        <v>01.07.2023-31.12.2023</v>
      </c>
      <c r="CC35" s="1236"/>
      <c r="CD35" s="1237"/>
      <c r="CE35" s="1236"/>
      <c r="CF35" s="1237"/>
      <c r="CG35" s="765"/>
      <c r="CH35" s="1213"/>
      <c r="CI35" s="1010"/>
      <c r="CJ35" s="831"/>
      <c r="CK35" s="831" t="str">
        <f t="shared" si="0"/>
        <v/>
      </c>
      <c r="CL35" s="831"/>
      <c r="CM35" s="831"/>
      <c r="CN35" s="831"/>
      <c r="CO35" s="1010"/>
      <c r="CP35" s="1010"/>
      <c r="CQ35" s="1010"/>
      <c r="CR35" s="1010"/>
      <c r="CS35" s="1010"/>
      <c r="CT35" s="1010"/>
      <c r="CU35" s="1010"/>
    </row>
    <row r="36" spans="1:99" s="1063" customFormat="1" ht="15" customHeight="1">
      <c r="A36" s="1241"/>
      <c r="B36" s="1241"/>
      <c r="C36" s="1241"/>
      <c r="D36" s="1241"/>
      <c r="E36" s="1241"/>
      <c r="F36" s="1241"/>
      <c r="G36" s="1122"/>
      <c r="H36" s="1081"/>
      <c r="I36" s="1241"/>
      <c r="J36" s="1241"/>
      <c r="K36" s="967"/>
      <c r="L36" s="690"/>
      <c r="M36" s="559" t="s">
        <v>25</v>
      </c>
      <c r="N36" s="1008"/>
      <c r="O36" s="1008"/>
      <c r="P36" s="1008"/>
      <c r="Q36" s="1008"/>
      <c r="R36" s="1008"/>
      <c r="S36" s="1008"/>
      <c r="T36" s="1008"/>
      <c r="U36" s="1008"/>
      <c r="V36" s="1008"/>
      <c r="W36" s="1008"/>
      <c r="X36" s="1008"/>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8"/>
      <c r="BU36" s="1008"/>
      <c r="BV36" s="1008"/>
      <c r="BW36" s="1008"/>
      <c r="BX36" s="1008"/>
      <c r="BY36" s="1008"/>
      <c r="BZ36" s="1008"/>
      <c r="CA36" s="1008"/>
      <c r="CB36" s="1008"/>
      <c r="CC36" s="1008"/>
      <c r="CD36" s="1008"/>
      <c r="CE36" s="1008"/>
      <c r="CF36" s="1008"/>
      <c r="CG36" s="764"/>
      <c r="CH36" s="1214"/>
      <c r="CI36" s="1010"/>
      <c r="CJ36" s="831"/>
      <c r="CK36" s="831" t="str">
        <f t="shared" si="0"/>
        <v>Добавить вид теплоносителя (параметры теплоносителя)</v>
      </c>
      <c r="CL36" s="831"/>
      <c r="CM36" s="831"/>
      <c r="CN36" s="831"/>
      <c r="CO36" s="1010"/>
      <c r="CP36" s="1010"/>
      <c r="CQ36" s="1010"/>
      <c r="CR36" s="1010"/>
      <c r="CS36" s="1010"/>
      <c r="CT36" s="1010"/>
      <c r="CU36" s="1010"/>
    </row>
    <row r="37" spans="1:99" s="1063" customFormat="1" ht="14.25" customHeight="1">
      <c r="A37" s="1241"/>
      <c r="B37" s="1241"/>
      <c r="C37" s="1241"/>
      <c r="D37" s="1241"/>
      <c r="E37" s="1241"/>
      <c r="F37" s="1241">
        <v>2</v>
      </c>
      <c r="G37" s="1081"/>
      <c r="H37" s="1081"/>
      <c r="I37" s="1241"/>
      <c r="J37" s="1247" t="s">
        <v>1528</v>
      </c>
      <c r="K37" s="968"/>
      <c r="L37" s="1123" t="str">
        <f>mergeValue(A37) &amp;"."&amp; mergeValue(B37)&amp;"."&amp; mergeValue(C37)&amp;"."&amp; mergeValue(D37)&amp;"."&amp; mergeValue(E37)&amp;"."&amp; mergeValue(F37)</f>
        <v>1.1.1.1.2.2</v>
      </c>
      <c r="M37" s="557" t="s">
        <v>10</v>
      </c>
      <c r="N37" s="648"/>
      <c r="O37" s="1244" t="s">
        <v>3</v>
      </c>
      <c r="P37" s="1245"/>
      <c r="Q37" s="1245"/>
      <c r="R37" s="1245"/>
      <c r="S37" s="1245"/>
      <c r="T37" s="1245"/>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c r="CB37" s="1245"/>
      <c r="CC37" s="1245"/>
      <c r="CD37" s="1245"/>
      <c r="CE37" s="1245"/>
      <c r="CF37" s="1245"/>
      <c r="CG37" s="1246"/>
      <c r="CH37" s="632" t="s">
        <v>637</v>
      </c>
      <c r="CI37" s="1010"/>
      <c r="CJ37" s="831"/>
      <c r="CK37" s="831" t="str">
        <f t="shared" si="0"/>
        <v>Группа потребителей</v>
      </c>
      <c r="CL37" s="831"/>
      <c r="CM37" s="831"/>
      <c r="CN37" s="831"/>
      <c r="CO37" s="1010"/>
      <c r="CP37" s="1010"/>
      <c r="CQ37" s="1010"/>
      <c r="CR37" s="1010"/>
      <c r="CS37" s="1010"/>
      <c r="CT37" s="1010"/>
      <c r="CU37" s="1010"/>
    </row>
    <row r="38" spans="1:99" s="1063" customFormat="1" ht="17.100000000000001" customHeight="1">
      <c r="A38" s="1241"/>
      <c r="B38" s="1241"/>
      <c r="C38" s="1241"/>
      <c r="D38" s="1241"/>
      <c r="E38" s="1241"/>
      <c r="F38" s="1241"/>
      <c r="G38" s="1081">
        <v>1</v>
      </c>
      <c r="H38" s="1081"/>
      <c r="I38" s="1241"/>
      <c r="J38" s="1241"/>
      <c r="K38" s="968">
        <v>1</v>
      </c>
      <c r="L38" s="1123" t="str">
        <f>mergeValue(A38) &amp;"."&amp; mergeValue(B38)&amp;"."&amp; mergeValue(C38)&amp;"."&amp; mergeValue(D38)&amp;"."&amp; mergeValue(E38)&amp;"."&amp; mergeValue(F38)&amp;"."&amp; mergeValue(G38)</f>
        <v>1.1.1.1.2.2.1</v>
      </c>
      <c r="M38" s="1071" t="s">
        <v>643</v>
      </c>
      <c r="N38" s="648"/>
      <c r="O38" s="685">
        <v>1412.63</v>
      </c>
      <c r="P38" s="765"/>
      <c r="Q38" s="1096"/>
      <c r="R38" s="1236" t="s">
        <v>1192</v>
      </c>
      <c r="S38" s="1237" t="s">
        <v>84</v>
      </c>
      <c r="T38" s="1236" t="s">
        <v>1558</v>
      </c>
      <c r="U38" s="1237" t="s">
        <v>84</v>
      </c>
      <c r="V38" s="685">
        <v>1440.98</v>
      </c>
      <c r="W38" s="765"/>
      <c r="X38" s="1096"/>
      <c r="Y38" s="1236" t="s">
        <v>1559</v>
      </c>
      <c r="Z38" s="1237" t="s">
        <v>84</v>
      </c>
      <c r="AA38" s="1236" t="s">
        <v>1560</v>
      </c>
      <c r="AB38" s="1237" t="s">
        <v>84</v>
      </c>
      <c r="AC38" s="685">
        <v>1440.98</v>
      </c>
      <c r="AD38" s="765"/>
      <c r="AE38" s="1096"/>
      <c r="AF38" s="1236" t="s">
        <v>1561</v>
      </c>
      <c r="AG38" s="1237" t="s">
        <v>84</v>
      </c>
      <c r="AH38" s="1236" t="s">
        <v>1562</v>
      </c>
      <c r="AI38" s="1237" t="s">
        <v>84</v>
      </c>
      <c r="AJ38" s="685">
        <v>1476.51</v>
      </c>
      <c r="AK38" s="765"/>
      <c r="AL38" s="1096"/>
      <c r="AM38" s="1236" t="s">
        <v>1563</v>
      </c>
      <c r="AN38" s="1237" t="s">
        <v>84</v>
      </c>
      <c r="AO38" s="1236" t="s">
        <v>1564</v>
      </c>
      <c r="AP38" s="1237" t="s">
        <v>84</v>
      </c>
      <c r="AQ38" s="685">
        <v>1476.51</v>
      </c>
      <c r="AR38" s="765"/>
      <c r="AS38" s="1096"/>
      <c r="AT38" s="1236" t="s">
        <v>1565</v>
      </c>
      <c r="AU38" s="1237" t="s">
        <v>84</v>
      </c>
      <c r="AV38" s="1236" t="s">
        <v>1566</v>
      </c>
      <c r="AW38" s="1237" t="s">
        <v>84</v>
      </c>
      <c r="AX38" s="685">
        <v>1496.4</v>
      </c>
      <c r="AY38" s="765"/>
      <c r="AZ38" s="1096"/>
      <c r="BA38" s="1236" t="s">
        <v>1567</v>
      </c>
      <c r="BB38" s="1237" t="s">
        <v>84</v>
      </c>
      <c r="BC38" s="1236" t="s">
        <v>1568</v>
      </c>
      <c r="BD38" s="1237" t="s">
        <v>84</v>
      </c>
      <c r="BE38" s="685">
        <v>1496.4</v>
      </c>
      <c r="BF38" s="765"/>
      <c r="BG38" s="1096"/>
      <c r="BH38" s="1236" t="s">
        <v>1569</v>
      </c>
      <c r="BI38" s="1237" t="s">
        <v>84</v>
      </c>
      <c r="BJ38" s="1236" t="s">
        <v>1570</v>
      </c>
      <c r="BK38" s="1237" t="s">
        <v>84</v>
      </c>
      <c r="BL38" s="685">
        <v>1512.11</v>
      </c>
      <c r="BM38" s="765"/>
      <c r="BN38" s="1096"/>
      <c r="BO38" s="1236" t="s">
        <v>1571</v>
      </c>
      <c r="BP38" s="1237" t="s">
        <v>84</v>
      </c>
      <c r="BQ38" s="1236" t="s">
        <v>1572</v>
      </c>
      <c r="BR38" s="1237" t="s">
        <v>84</v>
      </c>
      <c r="BS38" s="685">
        <v>1512.11</v>
      </c>
      <c r="BT38" s="765"/>
      <c r="BU38" s="1096"/>
      <c r="BV38" s="1236" t="s">
        <v>1573</v>
      </c>
      <c r="BW38" s="1237" t="s">
        <v>84</v>
      </c>
      <c r="BX38" s="1236" t="s">
        <v>1574</v>
      </c>
      <c r="BY38" s="1237" t="s">
        <v>84</v>
      </c>
      <c r="BZ38" s="685">
        <v>1519.3</v>
      </c>
      <c r="CA38" s="765"/>
      <c r="CB38" s="1096"/>
      <c r="CC38" s="1236" t="s">
        <v>1575</v>
      </c>
      <c r="CD38" s="1237" t="s">
        <v>84</v>
      </c>
      <c r="CE38" s="1236" t="s">
        <v>1193</v>
      </c>
      <c r="CF38" s="1237" t="s">
        <v>85</v>
      </c>
      <c r="CG38" s="765"/>
      <c r="CH38" s="1212" t="s">
        <v>656</v>
      </c>
      <c r="CI38" s="1010" t="str">
        <f>strCheckDate(O39:CG39)</f>
        <v/>
      </c>
      <c r="CJ38" s="831"/>
      <c r="CK38" s="831" t="str">
        <f t="shared" si="0"/>
        <v>вода</v>
      </c>
      <c r="CL38" s="831"/>
      <c r="CM38" s="831"/>
      <c r="CN38" s="831"/>
      <c r="CO38" s="1010"/>
      <c r="CP38" s="1010"/>
      <c r="CQ38" s="1010"/>
      <c r="CR38" s="1010"/>
      <c r="CS38" s="1010"/>
      <c r="CT38" s="1010"/>
      <c r="CU38" s="1010"/>
    </row>
    <row r="39" spans="1:99" s="1063" customFormat="1" ht="11.25" hidden="1" customHeight="1">
      <c r="A39" s="1241"/>
      <c r="B39" s="1241"/>
      <c r="C39" s="1241"/>
      <c r="D39" s="1241"/>
      <c r="E39" s="1241"/>
      <c r="F39" s="1241"/>
      <c r="G39" s="1081"/>
      <c r="H39" s="1081"/>
      <c r="I39" s="1241"/>
      <c r="J39" s="1241"/>
      <c r="K39" s="968"/>
      <c r="L39" s="802"/>
      <c r="M39" s="648"/>
      <c r="N39" s="648"/>
      <c r="O39" s="765"/>
      <c r="P39" s="765"/>
      <c r="Q39" s="771" t="str">
        <f>R38 &amp; "-" &amp; T38</f>
        <v>01.01.2019-30.06.2019</v>
      </c>
      <c r="R39" s="1236"/>
      <c r="S39" s="1237"/>
      <c r="T39" s="1236"/>
      <c r="U39" s="1237"/>
      <c r="V39" s="765"/>
      <c r="W39" s="765"/>
      <c r="X39" s="771" t="str">
        <f>Y38 &amp; "-" &amp; AA38</f>
        <v>01.07.2019-31.12.2019</v>
      </c>
      <c r="Y39" s="1236"/>
      <c r="Z39" s="1237"/>
      <c r="AA39" s="1236"/>
      <c r="AB39" s="1237"/>
      <c r="AC39" s="765"/>
      <c r="AD39" s="765"/>
      <c r="AE39" s="771" t="str">
        <f>AF38 &amp; "-" &amp; AH38</f>
        <v>01.01.2020-30.06.2020</v>
      </c>
      <c r="AF39" s="1236"/>
      <c r="AG39" s="1237"/>
      <c r="AH39" s="1236"/>
      <c r="AI39" s="1237"/>
      <c r="AJ39" s="765"/>
      <c r="AK39" s="765"/>
      <c r="AL39" s="771" t="str">
        <f>AM38 &amp; "-" &amp; AO38</f>
        <v>01.07.2020-31.12.2020</v>
      </c>
      <c r="AM39" s="1236"/>
      <c r="AN39" s="1237"/>
      <c r="AO39" s="1236"/>
      <c r="AP39" s="1237"/>
      <c r="AQ39" s="765"/>
      <c r="AR39" s="765"/>
      <c r="AS39" s="771" t="str">
        <f>AT38 &amp; "-" &amp; AV38</f>
        <v>01.01.2021-30.06.2021</v>
      </c>
      <c r="AT39" s="1236"/>
      <c r="AU39" s="1237"/>
      <c r="AV39" s="1236"/>
      <c r="AW39" s="1237"/>
      <c r="AX39" s="765"/>
      <c r="AY39" s="765"/>
      <c r="AZ39" s="771" t="str">
        <f>BA38 &amp; "-" &amp; BC38</f>
        <v>01.07.2021-31.12.2021</v>
      </c>
      <c r="BA39" s="1236"/>
      <c r="BB39" s="1237"/>
      <c r="BC39" s="1236"/>
      <c r="BD39" s="1237"/>
      <c r="BE39" s="765"/>
      <c r="BF39" s="765"/>
      <c r="BG39" s="771" t="str">
        <f>BH38 &amp; "-" &amp; BJ38</f>
        <v>01.01.2022-30.06.2022</v>
      </c>
      <c r="BH39" s="1236"/>
      <c r="BI39" s="1237"/>
      <c r="BJ39" s="1236"/>
      <c r="BK39" s="1237"/>
      <c r="BL39" s="765"/>
      <c r="BM39" s="765"/>
      <c r="BN39" s="771" t="str">
        <f>BO38 &amp; "-" &amp; BQ38</f>
        <v>01.07.2022-31.12.2022</v>
      </c>
      <c r="BO39" s="1236"/>
      <c r="BP39" s="1237"/>
      <c r="BQ39" s="1236"/>
      <c r="BR39" s="1237"/>
      <c r="BS39" s="765"/>
      <c r="BT39" s="765"/>
      <c r="BU39" s="771" t="str">
        <f>BV38 &amp; "-" &amp; BX38</f>
        <v>01.01.2023-30.06.2023</v>
      </c>
      <c r="BV39" s="1236"/>
      <c r="BW39" s="1237"/>
      <c r="BX39" s="1236"/>
      <c r="BY39" s="1237"/>
      <c r="BZ39" s="765"/>
      <c r="CA39" s="765"/>
      <c r="CB39" s="771" t="str">
        <f>CC38 &amp; "-" &amp; CE38</f>
        <v>01.07.2023-31.12.2023</v>
      </c>
      <c r="CC39" s="1236"/>
      <c r="CD39" s="1237"/>
      <c r="CE39" s="1236"/>
      <c r="CF39" s="1237"/>
      <c r="CG39" s="765"/>
      <c r="CH39" s="1213"/>
      <c r="CI39" s="1010"/>
      <c r="CJ39" s="831"/>
      <c r="CK39" s="831" t="str">
        <f t="shared" si="0"/>
        <v/>
      </c>
      <c r="CL39" s="831"/>
      <c r="CM39" s="831"/>
      <c r="CN39" s="831"/>
      <c r="CO39" s="1010"/>
      <c r="CP39" s="1010"/>
      <c r="CQ39" s="1010"/>
      <c r="CR39" s="1010"/>
      <c r="CS39" s="1010"/>
      <c r="CT39" s="1010"/>
      <c r="CU39" s="1010"/>
    </row>
    <row r="40" spans="1:99" s="1063" customFormat="1" ht="15" customHeight="1">
      <c r="A40" s="1241"/>
      <c r="B40" s="1241"/>
      <c r="C40" s="1241"/>
      <c r="D40" s="1241"/>
      <c r="E40" s="1241"/>
      <c r="F40" s="1241"/>
      <c r="G40" s="1122"/>
      <c r="H40" s="1081"/>
      <c r="I40" s="1241"/>
      <c r="J40" s="1241"/>
      <c r="K40" s="967"/>
      <c r="L40" s="690"/>
      <c r="M40" s="559" t="s">
        <v>25</v>
      </c>
      <c r="N40" s="1008"/>
      <c r="O40" s="1008"/>
      <c r="P40" s="1008"/>
      <c r="Q40" s="1008"/>
      <c r="R40" s="1008"/>
      <c r="S40" s="1008"/>
      <c r="T40" s="1008"/>
      <c r="U40" s="1008"/>
      <c r="V40" s="1008"/>
      <c r="W40" s="1008"/>
      <c r="X40" s="1008"/>
      <c r="Y40" s="1008"/>
      <c r="Z40" s="1008"/>
      <c r="AA40" s="1008"/>
      <c r="AB40" s="1008"/>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1008"/>
      <c r="CA40" s="1008"/>
      <c r="CB40" s="1008"/>
      <c r="CC40" s="1008"/>
      <c r="CD40" s="1008"/>
      <c r="CE40" s="1008"/>
      <c r="CF40" s="1008"/>
      <c r="CG40" s="764"/>
      <c r="CH40" s="1214"/>
      <c r="CI40" s="1010"/>
      <c r="CJ40" s="831"/>
      <c r="CK40" s="831" t="str">
        <f t="shared" si="0"/>
        <v>Добавить вид теплоносителя (параметры теплоносителя)</v>
      </c>
      <c r="CL40" s="831"/>
      <c r="CM40" s="831"/>
      <c r="CN40" s="831"/>
      <c r="CO40" s="1010"/>
      <c r="CP40" s="1010"/>
      <c r="CQ40" s="1010"/>
      <c r="CR40" s="1010"/>
      <c r="CS40" s="1010"/>
      <c r="CT40" s="1010"/>
      <c r="CU40" s="1010"/>
    </row>
    <row r="41" spans="1:99" s="1063" customFormat="1" ht="15" customHeight="1">
      <c r="A41" s="1241"/>
      <c r="B41" s="1241"/>
      <c r="C41" s="1241"/>
      <c r="D41" s="1241"/>
      <c r="E41" s="1241"/>
      <c r="F41" s="1122"/>
      <c r="G41" s="1122"/>
      <c r="H41" s="1081"/>
      <c r="I41" s="1241"/>
      <c r="J41" s="1122"/>
      <c r="K41" s="967"/>
      <c r="L41" s="690"/>
      <c r="M41" s="558" t="s">
        <v>11</v>
      </c>
      <c r="N41" s="1008"/>
      <c r="O41" s="1008"/>
      <c r="P41" s="1008"/>
      <c r="Q41" s="1008"/>
      <c r="R41" s="1008"/>
      <c r="S41" s="1008"/>
      <c r="T41" s="1008"/>
      <c r="U41" s="1007"/>
      <c r="V41" s="1008"/>
      <c r="W41" s="1008"/>
      <c r="X41" s="1008"/>
      <c r="Y41" s="1008"/>
      <c r="Z41" s="1008"/>
      <c r="AA41" s="1008"/>
      <c r="AB41" s="1007"/>
      <c r="AC41" s="1008"/>
      <c r="AD41" s="1008"/>
      <c r="AE41" s="1008"/>
      <c r="AF41" s="1008"/>
      <c r="AG41" s="1008"/>
      <c r="AH41" s="1008"/>
      <c r="AI41" s="1007"/>
      <c r="AJ41" s="1008"/>
      <c r="AK41" s="1008"/>
      <c r="AL41" s="1008"/>
      <c r="AM41" s="1008"/>
      <c r="AN41" s="1008"/>
      <c r="AO41" s="1008"/>
      <c r="AP41" s="1007"/>
      <c r="AQ41" s="1008"/>
      <c r="AR41" s="1008"/>
      <c r="AS41" s="1008"/>
      <c r="AT41" s="1008"/>
      <c r="AU41" s="1008"/>
      <c r="AV41" s="1008"/>
      <c r="AW41" s="1007"/>
      <c r="AX41" s="1008"/>
      <c r="AY41" s="1008"/>
      <c r="AZ41" s="1008"/>
      <c r="BA41" s="1008"/>
      <c r="BB41" s="1008"/>
      <c r="BC41" s="1008"/>
      <c r="BD41" s="1007"/>
      <c r="BE41" s="1008"/>
      <c r="BF41" s="1008"/>
      <c r="BG41" s="1008"/>
      <c r="BH41" s="1008"/>
      <c r="BI41" s="1008"/>
      <c r="BJ41" s="1008"/>
      <c r="BK41" s="1007"/>
      <c r="BL41" s="1008"/>
      <c r="BM41" s="1008"/>
      <c r="BN41" s="1008"/>
      <c r="BO41" s="1008"/>
      <c r="BP41" s="1008"/>
      <c r="BQ41" s="1008"/>
      <c r="BR41" s="1007"/>
      <c r="BS41" s="1008"/>
      <c r="BT41" s="1008"/>
      <c r="BU41" s="1008"/>
      <c r="BV41" s="1008"/>
      <c r="BW41" s="1008"/>
      <c r="BX41" s="1008"/>
      <c r="BY41" s="1007"/>
      <c r="BZ41" s="1008"/>
      <c r="CA41" s="1008"/>
      <c r="CB41" s="1008"/>
      <c r="CC41" s="1008"/>
      <c r="CD41" s="1008"/>
      <c r="CE41" s="1008"/>
      <c r="CF41" s="1007"/>
      <c r="CG41" s="1008"/>
      <c r="CH41" s="667"/>
      <c r="CI41" s="1010"/>
      <c r="CJ41" s="831"/>
      <c r="CK41" s="831" t="str">
        <f t="shared" si="0"/>
        <v>Добавить группу потребителей</v>
      </c>
      <c r="CL41" s="831"/>
      <c r="CM41" s="831"/>
      <c r="CN41" s="831"/>
      <c r="CO41" s="1010"/>
      <c r="CP41" s="1010"/>
      <c r="CQ41" s="1010"/>
      <c r="CR41" s="1010"/>
      <c r="CS41" s="1010"/>
      <c r="CT41" s="1010"/>
      <c r="CU41" s="1010"/>
    </row>
    <row r="42" spans="1:99" ht="15" customHeight="1">
      <c r="A42" s="1241"/>
      <c r="B42" s="1241"/>
      <c r="C42" s="1241"/>
      <c r="D42" s="1241"/>
      <c r="E42" s="966"/>
      <c r="F42" s="1028"/>
      <c r="G42" s="1028"/>
      <c r="H42" s="1028"/>
      <c r="I42" s="981"/>
      <c r="J42" s="996"/>
      <c r="K42" s="965"/>
      <c r="L42" s="690"/>
      <c r="M42" s="1003" t="s">
        <v>12</v>
      </c>
      <c r="N42" s="1008"/>
      <c r="O42" s="1008"/>
      <c r="P42" s="1008"/>
      <c r="Q42" s="1008"/>
      <c r="R42" s="1008"/>
      <c r="S42" s="1008"/>
      <c r="T42" s="1008"/>
      <c r="U42" s="1007"/>
      <c r="V42" s="1008"/>
      <c r="W42" s="1008"/>
      <c r="X42" s="1008"/>
      <c r="Y42" s="1008"/>
      <c r="Z42" s="1008"/>
      <c r="AA42" s="1008"/>
      <c r="AB42" s="1007"/>
      <c r="AC42" s="1008"/>
      <c r="AD42" s="1008"/>
      <c r="AE42" s="1008"/>
      <c r="AF42" s="1008"/>
      <c r="AG42" s="1008"/>
      <c r="AH42" s="1008"/>
      <c r="AI42" s="1007"/>
      <c r="AJ42" s="1008"/>
      <c r="AK42" s="1008"/>
      <c r="AL42" s="1008"/>
      <c r="AM42" s="1008"/>
      <c r="AN42" s="1008"/>
      <c r="AO42" s="1008"/>
      <c r="AP42" s="1007"/>
      <c r="AQ42" s="1008"/>
      <c r="AR42" s="1008"/>
      <c r="AS42" s="1008"/>
      <c r="AT42" s="1008"/>
      <c r="AU42" s="1008"/>
      <c r="AV42" s="1008"/>
      <c r="AW42" s="1007"/>
      <c r="AX42" s="1008"/>
      <c r="AY42" s="1008"/>
      <c r="AZ42" s="1008"/>
      <c r="BA42" s="1008"/>
      <c r="BB42" s="1008"/>
      <c r="BC42" s="1008"/>
      <c r="BD42" s="1007"/>
      <c r="BE42" s="1008"/>
      <c r="BF42" s="1008"/>
      <c r="BG42" s="1008"/>
      <c r="BH42" s="1008"/>
      <c r="BI42" s="1008"/>
      <c r="BJ42" s="1008"/>
      <c r="BK42" s="1007"/>
      <c r="BL42" s="1008"/>
      <c r="BM42" s="1008"/>
      <c r="BN42" s="1008"/>
      <c r="BO42" s="1008"/>
      <c r="BP42" s="1008"/>
      <c r="BQ42" s="1008"/>
      <c r="BR42" s="1007"/>
      <c r="BS42" s="1008"/>
      <c r="BT42" s="1008"/>
      <c r="BU42" s="1008"/>
      <c r="BV42" s="1008"/>
      <c r="BW42" s="1008"/>
      <c r="BX42" s="1008"/>
      <c r="BY42" s="1007"/>
      <c r="BZ42" s="1008"/>
      <c r="CA42" s="1008"/>
      <c r="CB42" s="1008"/>
      <c r="CC42" s="1008"/>
      <c r="CD42" s="1008"/>
      <c r="CE42" s="1008"/>
      <c r="CF42" s="1007"/>
      <c r="CG42" s="1008"/>
      <c r="CH42" s="667"/>
      <c r="CJ42" s="831"/>
      <c r="CK42" s="831" t="str">
        <f t="shared" si="0"/>
        <v>Добавить схему подключения</v>
      </c>
      <c r="CL42" s="831"/>
      <c r="CM42" s="831"/>
      <c r="CN42" s="831"/>
      <c r="CT42" s="1010"/>
      <c r="CU42" s="1010"/>
    </row>
    <row r="43" spans="1:99" ht="11.25">
      <c r="A43" s="992"/>
      <c r="B43" s="992"/>
      <c r="C43" s="992"/>
      <c r="D43" s="992"/>
      <c r="E43" s="992"/>
      <c r="F43" s="992"/>
      <c r="G43" s="992"/>
      <c r="H43" s="992"/>
      <c r="I43" s="992"/>
      <c r="J43" s="992"/>
      <c r="K43" s="992"/>
      <c r="CI43" s="992"/>
      <c r="CJ43" s="992"/>
      <c r="CK43" s="992"/>
      <c r="CL43" s="992"/>
      <c r="CM43" s="992"/>
      <c r="CN43" s="992"/>
      <c r="CO43" s="992"/>
      <c r="CP43" s="992"/>
      <c r="CQ43" s="992"/>
      <c r="CR43" s="992"/>
      <c r="CS43" s="992"/>
    </row>
    <row r="44" spans="1:99" ht="36" customHeight="1">
      <c r="L44" s="1">
        <v>1</v>
      </c>
      <c r="M44" s="1205" t="s">
        <v>633</v>
      </c>
      <c r="N44" s="1205"/>
      <c r="O44" s="1205"/>
      <c r="P44" s="1205"/>
      <c r="Q44" s="1205"/>
      <c r="R44" s="1205"/>
      <c r="S44" s="1205"/>
      <c r="T44" s="1205"/>
      <c r="U44" s="1205"/>
      <c r="V44" s="1205"/>
      <c r="W44" s="1205"/>
      <c r="X44" s="1205"/>
      <c r="Y44" s="1205"/>
      <c r="Z44" s="1205"/>
      <c r="AA44" s="1205"/>
      <c r="AB44" s="1205"/>
      <c r="AC44" s="1205"/>
      <c r="AD44" s="1205"/>
      <c r="AE44" s="1205"/>
      <c r="AF44" s="1205"/>
      <c r="AG44" s="1205"/>
      <c r="AH44" s="1205"/>
      <c r="AI44" s="1205"/>
      <c r="AJ44" s="1205"/>
      <c r="AK44" s="1205"/>
      <c r="AL44" s="1205"/>
      <c r="AM44" s="1205"/>
      <c r="AN44" s="1205"/>
      <c r="AO44" s="1205"/>
      <c r="AP44" s="1205"/>
      <c r="AQ44" s="1205"/>
      <c r="AR44" s="1205"/>
      <c r="AS44" s="1205"/>
      <c r="AT44" s="1205"/>
      <c r="AU44" s="1205"/>
      <c r="AV44" s="1205"/>
      <c r="AW44" s="1205"/>
      <c r="AX44" s="1205"/>
      <c r="AY44" s="1205"/>
      <c r="AZ44" s="1205"/>
      <c r="BA44" s="1205"/>
      <c r="BB44" s="1205"/>
      <c r="BC44" s="1205"/>
      <c r="BD44" s="1205"/>
      <c r="BE44" s="1205"/>
      <c r="BF44" s="1205"/>
      <c r="BG44" s="1205"/>
      <c r="BH44" s="1205"/>
      <c r="BI44" s="1205"/>
      <c r="BJ44" s="1205"/>
      <c r="BK44" s="1205"/>
      <c r="BL44" s="1205"/>
      <c r="BM44" s="1205"/>
      <c r="BN44" s="1205"/>
      <c r="BO44" s="1205"/>
      <c r="BP44" s="1205"/>
      <c r="BQ44" s="1205"/>
      <c r="BR44" s="1205"/>
      <c r="BS44" s="1205"/>
      <c r="BT44" s="1205"/>
      <c r="BU44" s="1205"/>
      <c r="BV44" s="1205"/>
      <c r="BW44" s="1205"/>
      <c r="BX44" s="1205"/>
      <c r="BY44" s="1205"/>
      <c r="BZ44" s="1205"/>
      <c r="CA44" s="1205"/>
      <c r="CB44" s="1205"/>
      <c r="CC44" s="1205"/>
      <c r="CD44" s="1205"/>
      <c r="CE44" s="1205"/>
      <c r="CF44" s="1205"/>
      <c r="CG44" s="1205"/>
      <c r="CH44" s="1205"/>
    </row>
  </sheetData>
  <sheetProtection password="FA9C" sheet="1" objects="1" scenarios="1" formatColumns="0" formatRows="0"/>
  <dataConsolidate/>
  <mergeCells count="282">
    <mergeCell ref="BY38:BY39"/>
    <mergeCell ref="CC38:CC39"/>
    <mergeCell ref="CD38:CD39"/>
    <mergeCell ref="CE38:CE39"/>
    <mergeCell ref="CF38:CF39"/>
    <mergeCell ref="CH38:CH40"/>
    <mergeCell ref="BJ38:BJ39"/>
    <mergeCell ref="BK38:BK39"/>
    <mergeCell ref="BO38:BO39"/>
    <mergeCell ref="BP38:BP39"/>
    <mergeCell ref="BQ38:BQ39"/>
    <mergeCell ref="BR38:BR39"/>
    <mergeCell ref="BV38:BV39"/>
    <mergeCell ref="BW38:BW39"/>
    <mergeCell ref="BX38:BX39"/>
    <mergeCell ref="AU38:AU39"/>
    <mergeCell ref="AV38:AV39"/>
    <mergeCell ref="AW38:AW39"/>
    <mergeCell ref="BA38:BA39"/>
    <mergeCell ref="BB38:BB39"/>
    <mergeCell ref="BC38:BC39"/>
    <mergeCell ref="BD38:BD39"/>
    <mergeCell ref="BH38:BH39"/>
    <mergeCell ref="BI38:BI39"/>
    <mergeCell ref="CD34:CD35"/>
    <mergeCell ref="CE34:CE35"/>
    <mergeCell ref="CF34:CF35"/>
    <mergeCell ref="CH34:CH36"/>
    <mergeCell ref="F37:F40"/>
    <mergeCell ref="J37:J40"/>
    <mergeCell ref="O37:CG37"/>
    <mergeCell ref="R38:R39"/>
    <mergeCell ref="S38:S39"/>
    <mergeCell ref="T38:T39"/>
    <mergeCell ref="U38:U39"/>
    <mergeCell ref="Y38:Y39"/>
    <mergeCell ref="Z38:Z39"/>
    <mergeCell ref="AA38:AA39"/>
    <mergeCell ref="AB38:AB39"/>
    <mergeCell ref="AF38:AF39"/>
    <mergeCell ref="AG38:AG39"/>
    <mergeCell ref="AH38:AH39"/>
    <mergeCell ref="AI38:AI39"/>
    <mergeCell ref="AM38:AM39"/>
    <mergeCell ref="AN38:AN39"/>
    <mergeCell ref="AO38:AO39"/>
    <mergeCell ref="AP38:AP39"/>
    <mergeCell ref="AT38:AT39"/>
    <mergeCell ref="BO34:BO35"/>
    <mergeCell ref="BP34:BP35"/>
    <mergeCell ref="BQ34:BQ35"/>
    <mergeCell ref="BR34:BR35"/>
    <mergeCell ref="BV34:BV35"/>
    <mergeCell ref="BW34:BW35"/>
    <mergeCell ref="BX34:BX35"/>
    <mergeCell ref="BY34:BY35"/>
    <mergeCell ref="CC34:CC35"/>
    <mergeCell ref="L11:M11"/>
    <mergeCell ref="L5:T5"/>
    <mergeCell ref="O7:T7"/>
    <mergeCell ref="O8:T8"/>
    <mergeCell ref="O9:T9"/>
    <mergeCell ref="O10:T10"/>
    <mergeCell ref="E32:E41"/>
    <mergeCell ref="I32:I41"/>
    <mergeCell ref="O32:CG32"/>
    <mergeCell ref="F33:F36"/>
    <mergeCell ref="J33:J36"/>
    <mergeCell ref="O33:CG33"/>
    <mergeCell ref="R34:R35"/>
    <mergeCell ref="S34:S35"/>
    <mergeCell ref="T34:T35"/>
    <mergeCell ref="U34:U35"/>
    <mergeCell ref="Y34:Y35"/>
    <mergeCell ref="Z34:Z35"/>
    <mergeCell ref="AA34:AA35"/>
    <mergeCell ref="AB34:AB35"/>
    <mergeCell ref="AF34:AF35"/>
    <mergeCell ref="AG34:AG35"/>
    <mergeCell ref="AH34:AH35"/>
    <mergeCell ref="AI34:AI35"/>
    <mergeCell ref="O12:U12"/>
    <mergeCell ref="L13:CG13"/>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AQ12:AW12"/>
    <mergeCell ref="AQ14:AV14"/>
    <mergeCell ref="AW14:AW16"/>
    <mergeCell ref="AQ15:AQ16"/>
    <mergeCell ref="AR15:AS15"/>
    <mergeCell ref="AT15:AV15"/>
    <mergeCell ref="AU16:AV16"/>
    <mergeCell ref="AX12:BD12"/>
    <mergeCell ref="S17:T17"/>
    <mergeCell ref="A18:A42"/>
    <mergeCell ref="O18:CG18"/>
    <mergeCell ref="B19:B42"/>
    <mergeCell ref="O19:CG19"/>
    <mergeCell ref="C20:C42"/>
    <mergeCell ref="O20:CG20"/>
    <mergeCell ref="D21:D42"/>
    <mergeCell ref="U24:U25"/>
    <mergeCell ref="S28:S29"/>
    <mergeCell ref="T28:T29"/>
    <mergeCell ref="U28:U29"/>
    <mergeCell ref="AB24:AB25"/>
    <mergeCell ref="AG17:AH17"/>
    <mergeCell ref="AF24:AF25"/>
    <mergeCell ref="AM34:AM35"/>
    <mergeCell ref="AN34:AN35"/>
    <mergeCell ref="AO34:AO35"/>
    <mergeCell ref="AP34:AP35"/>
    <mergeCell ref="AT34:AT35"/>
    <mergeCell ref="AU34:AU35"/>
    <mergeCell ref="AV34:AV35"/>
    <mergeCell ref="AW34:AW35"/>
    <mergeCell ref="AI24:AI25"/>
    <mergeCell ref="CH24:CH26"/>
    <mergeCell ref="M44:CH44"/>
    <mergeCell ref="O21:CG21"/>
    <mergeCell ref="E22:E31"/>
    <mergeCell ref="I22:I31"/>
    <mergeCell ref="O22:CG22"/>
    <mergeCell ref="F23:F26"/>
    <mergeCell ref="J23:J26"/>
    <mergeCell ref="O23:CG23"/>
    <mergeCell ref="R24:R25"/>
    <mergeCell ref="S24:S25"/>
    <mergeCell ref="T24:T25"/>
    <mergeCell ref="F27:F30"/>
    <mergeCell ref="J27:J30"/>
    <mergeCell ref="O27:CG27"/>
    <mergeCell ref="R28:R29"/>
    <mergeCell ref="BA34:BA35"/>
    <mergeCell ref="BB34:BB35"/>
    <mergeCell ref="BC34:BC35"/>
    <mergeCell ref="BD34:BD35"/>
    <mergeCell ref="BH34:BH35"/>
    <mergeCell ref="BI34:BI35"/>
    <mergeCell ref="BJ34:BJ35"/>
    <mergeCell ref="BK34:BK35"/>
    <mergeCell ref="CH28:CH30"/>
    <mergeCell ref="Y28:Y29"/>
    <mergeCell ref="Z28:Z29"/>
    <mergeCell ref="AA28:AA29"/>
    <mergeCell ref="AB28:AB29"/>
    <mergeCell ref="AG16:AH16"/>
    <mergeCell ref="AC12:AI12"/>
    <mergeCell ref="Y15:AA15"/>
    <mergeCell ref="Z16:AA16"/>
    <mergeCell ref="Z17:AA17"/>
    <mergeCell ref="Y24:Y25"/>
    <mergeCell ref="Z24:Z25"/>
    <mergeCell ref="AA24:AA25"/>
    <mergeCell ref="V12:AB12"/>
    <mergeCell ref="AJ12:AP12"/>
    <mergeCell ref="AJ14:AO14"/>
    <mergeCell ref="AP14:AP16"/>
    <mergeCell ref="AJ15:AJ16"/>
    <mergeCell ref="AK15:AL15"/>
    <mergeCell ref="AM15:AO15"/>
    <mergeCell ref="AN16:AO16"/>
    <mergeCell ref="AN17:AO17"/>
    <mergeCell ref="AG24:AG25"/>
    <mergeCell ref="AH24:AH25"/>
    <mergeCell ref="AF28:AF29"/>
    <mergeCell ref="AG28:AG29"/>
    <mergeCell ref="AH28:AH29"/>
    <mergeCell ref="AI28:AI29"/>
    <mergeCell ref="AC14:AH14"/>
    <mergeCell ref="AI14:AI16"/>
    <mergeCell ref="AC15:AC16"/>
    <mergeCell ref="AD15:AE15"/>
    <mergeCell ref="AF15:AH15"/>
    <mergeCell ref="AM24:AM25"/>
    <mergeCell ref="AN24:AN25"/>
    <mergeCell ref="AO24:AO25"/>
    <mergeCell ref="AP24:AP25"/>
    <mergeCell ref="AM28:AM29"/>
    <mergeCell ref="AN28:AN29"/>
    <mergeCell ref="AO28:AO29"/>
    <mergeCell ref="AP28:AP29"/>
    <mergeCell ref="AT28:AT29"/>
    <mergeCell ref="BK28:BK29"/>
    <mergeCell ref="AX14:BC14"/>
    <mergeCell ref="BD14:BD16"/>
    <mergeCell ref="AX15:AX16"/>
    <mergeCell ref="AY15:AZ15"/>
    <mergeCell ref="BA15:BC15"/>
    <mergeCell ref="BB16:BC16"/>
    <mergeCell ref="BB17:BC17"/>
    <mergeCell ref="AT24:AT25"/>
    <mergeCell ref="AU24:AU25"/>
    <mergeCell ref="AV24:AV25"/>
    <mergeCell ref="AW24:AW25"/>
    <mergeCell ref="AU17:AV17"/>
    <mergeCell ref="AU28:AU29"/>
    <mergeCell ref="AV28:AV29"/>
    <mergeCell ref="BH24:BH25"/>
    <mergeCell ref="BI24:BI25"/>
    <mergeCell ref="BJ24:BJ25"/>
    <mergeCell ref="BK24:BK25"/>
    <mergeCell ref="AW28:AW29"/>
    <mergeCell ref="BE12:BK12"/>
    <mergeCell ref="BE14:BJ14"/>
    <mergeCell ref="BK14:BK16"/>
    <mergeCell ref="BE15:BE16"/>
    <mergeCell ref="BF15:BG15"/>
    <mergeCell ref="BH15:BJ15"/>
    <mergeCell ref="BI16:BJ16"/>
    <mergeCell ref="BI17:BJ17"/>
    <mergeCell ref="BA24:BA25"/>
    <mergeCell ref="BB24:BB25"/>
    <mergeCell ref="BC24:BC25"/>
    <mergeCell ref="BD24:BD25"/>
    <mergeCell ref="BA28:BA29"/>
    <mergeCell ref="BB28:BB29"/>
    <mergeCell ref="BC28:BC29"/>
    <mergeCell ref="BD28:BD29"/>
    <mergeCell ref="BH28:BH29"/>
    <mergeCell ref="BI28:BI29"/>
    <mergeCell ref="BJ28:BJ29"/>
    <mergeCell ref="BO24:BO25"/>
    <mergeCell ref="BP24:BP25"/>
    <mergeCell ref="BQ24:BQ25"/>
    <mergeCell ref="BR24:BR25"/>
    <mergeCell ref="BL12:BR12"/>
    <mergeCell ref="BL14:BQ14"/>
    <mergeCell ref="BR14:BR16"/>
    <mergeCell ref="BL15:BL16"/>
    <mergeCell ref="BM15:BN15"/>
    <mergeCell ref="BO15:BQ15"/>
    <mergeCell ref="BP16:BQ16"/>
    <mergeCell ref="BP17:BQ17"/>
    <mergeCell ref="CC24:CC25"/>
    <mergeCell ref="CD24:CD25"/>
    <mergeCell ref="CE24:CE25"/>
    <mergeCell ref="CF24:CF25"/>
    <mergeCell ref="BS12:BY12"/>
    <mergeCell ref="BS14:BX14"/>
    <mergeCell ref="BY14:BY16"/>
    <mergeCell ref="BS15:BS16"/>
    <mergeCell ref="BT15:BU15"/>
    <mergeCell ref="BV15:BX15"/>
    <mergeCell ref="BW16:BX16"/>
    <mergeCell ref="BW17:BX17"/>
    <mergeCell ref="CC28:CC29"/>
    <mergeCell ref="CD28:CD29"/>
    <mergeCell ref="CE28:CE29"/>
    <mergeCell ref="CF28:CF29"/>
    <mergeCell ref="BO28:BO29"/>
    <mergeCell ref="BP28:BP29"/>
    <mergeCell ref="BQ28:BQ29"/>
    <mergeCell ref="BR28:BR29"/>
    <mergeCell ref="BZ12:CF12"/>
    <mergeCell ref="BZ14:CE14"/>
    <mergeCell ref="CF14:CF16"/>
    <mergeCell ref="BZ15:BZ16"/>
    <mergeCell ref="CA15:CB15"/>
    <mergeCell ref="CC15:CE15"/>
    <mergeCell ref="CD16:CE16"/>
    <mergeCell ref="CD17:CE17"/>
    <mergeCell ref="BV24:BV25"/>
    <mergeCell ref="BW24:BW25"/>
    <mergeCell ref="BX24:BX25"/>
    <mergeCell ref="BY24:BY25"/>
    <mergeCell ref="BV28:BV29"/>
    <mergeCell ref="BW28:BW29"/>
    <mergeCell ref="BX28:BX29"/>
    <mergeCell ref="BY28:BY29"/>
  </mergeCells>
  <dataValidations count="11">
    <dataValidation allowBlank="1" sqref="WYE983076:WYP983082 LS65572:MD65578 VO65572:VZ65578 AFK65572:AFV65578 APG65572:APR65578 AZC65572:AZN65578 BIY65572:BJJ65578 BSU65572:BTF65578 CCQ65572:CDB65578 CMM65572:CMX65578 CWI65572:CWT65578 DGE65572:DGP65578 DQA65572:DQL65578 DZW65572:EAH65578 EJS65572:EKD65578 ETO65572:ETZ65578 FDK65572:FDV65578 FNG65572:FNR65578 FXC65572:FXN65578 GGY65572:GHJ65578 GQU65572:GRF65578 HAQ65572:HBB65578 HKM65572:HKX65578 HUI65572:HUT65578 IEE65572:IEP65578 IOA65572:IOL65578 IXW65572:IYH65578 JHS65572:JID65578 JRO65572:JRZ65578 KBK65572:KBV65578 KLG65572:KLR65578 KVC65572:KVN65578 LEY65572:LFJ65578 LOU65572:LPF65578 LYQ65572:LZB65578 MIM65572:MIX65578 MSI65572:MST65578 NCE65572:NCP65578 NMA65572:NML65578 NVW65572:NWH65578 OFS65572:OGD65578 OPO65572:OPZ65578 OZK65572:OZV65578 PJG65572:PJR65578 PTC65572:PTN65578 QCY65572:QDJ65578 QMU65572:QNF65578 QWQ65572:QXB65578 RGM65572:RGX65578 RQI65572:RQT65578 SAE65572:SAP65578 SKA65572:SKL65578 STW65572:SUH65578 TDS65572:TED65578 TNO65572:TNZ65578 TXK65572:TXV65578 UHG65572:UHR65578 URC65572:URN65578 VAY65572:VBJ65578 VKU65572:VLF65578 VUQ65572:VVB65578 WEM65572:WEX65578 WOI65572:WOT65578 WYE65572:WYP65578 LS131108:MD131114 VO131108:VZ131114 AFK131108:AFV131114 APG131108:APR131114 AZC131108:AZN131114 BIY131108:BJJ131114 BSU131108:BTF131114 CCQ131108:CDB131114 CMM131108:CMX131114 CWI131108:CWT131114 DGE131108:DGP131114 DQA131108:DQL131114 DZW131108:EAH131114 EJS131108:EKD131114 ETO131108:ETZ131114 FDK131108:FDV131114 FNG131108:FNR131114 FXC131108:FXN131114 GGY131108:GHJ131114 GQU131108:GRF131114 HAQ131108:HBB131114 HKM131108:HKX131114 HUI131108:HUT131114 IEE131108:IEP131114 IOA131108:IOL131114 IXW131108:IYH131114 JHS131108:JID131114 JRO131108:JRZ131114 KBK131108:KBV131114 KLG131108:KLR131114 KVC131108:KVN131114 LEY131108:LFJ131114 LOU131108:LPF131114 LYQ131108:LZB131114 MIM131108:MIX131114 MSI131108:MST131114 NCE131108:NCP131114 NMA131108:NML131114 NVW131108:NWH131114 OFS131108:OGD131114 OPO131108:OPZ131114 OZK131108:OZV131114 PJG131108:PJR131114 PTC131108:PTN131114 QCY131108:QDJ131114 QMU131108:QNF131114 QWQ131108:QXB131114 RGM131108:RGX131114 RQI131108:RQT131114 SAE131108:SAP131114 SKA131108:SKL131114 STW131108:SUH131114 TDS131108:TED131114 TNO131108:TNZ131114 TXK131108:TXV131114 UHG131108:UHR131114 URC131108:URN131114 VAY131108:VBJ131114 VKU131108:VLF131114 VUQ131108:VVB131114 WEM131108:WEX131114 WOI131108:WOT131114 WYE131108:WYP131114 LS196644:MD196650 VO196644:VZ196650 AFK196644:AFV196650 APG196644:APR196650 AZC196644:AZN196650 BIY196644:BJJ196650 BSU196644:BTF196650 CCQ196644:CDB196650 CMM196644:CMX196650 CWI196644:CWT196650 DGE196644:DGP196650 DQA196644:DQL196650 DZW196644:EAH196650 EJS196644:EKD196650 ETO196644:ETZ196650 FDK196644:FDV196650 FNG196644:FNR196650 FXC196644:FXN196650 GGY196644:GHJ196650 GQU196644:GRF196650 HAQ196644:HBB196650 HKM196644:HKX196650 HUI196644:HUT196650 IEE196644:IEP196650 IOA196644:IOL196650 IXW196644:IYH196650 JHS196644:JID196650 JRO196644:JRZ196650 KBK196644:KBV196650 KLG196644:KLR196650 KVC196644:KVN196650 LEY196644:LFJ196650 LOU196644:LPF196650 LYQ196644:LZB196650 MIM196644:MIX196650 MSI196644:MST196650 NCE196644:NCP196650 NMA196644:NML196650 NVW196644:NWH196650 OFS196644:OGD196650 OPO196644:OPZ196650 OZK196644:OZV196650 PJG196644:PJR196650 PTC196644:PTN196650 QCY196644:QDJ196650 QMU196644:QNF196650 QWQ196644:QXB196650 RGM196644:RGX196650 RQI196644:RQT196650 SAE196644:SAP196650 SKA196644:SKL196650 STW196644:SUH196650 TDS196644:TED196650 TNO196644:TNZ196650 TXK196644:TXV196650 UHG196644:UHR196650 URC196644:URN196650 VAY196644:VBJ196650 VKU196644:VLF196650 VUQ196644:VVB196650 WEM196644:WEX196650 WOI196644:WOT196650 WYE196644:WYP196650 LS262180:MD262186 VO262180:VZ262186 AFK262180:AFV262186 APG262180:APR262186 AZC262180:AZN262186 BIY262180:BJJ262186 BSU262180:BTF262186 CCQ262180:CDB262186 CMM262180:CMX262186 CWI262180:CWT262186 DGE262180:DGP262186 DQA262180:DQL262186 DZW262180:EAH262186 EJS262180:EKD262186 ETO262180:ETZ262186 FDK262180:FDV262186 FNG262180:FNR262186 FXC262180:FXN262186 GGY262180:GHJ262186 GQU262180:GRF262186 HAQ262180:HBB262186 HKM262180:HKX262186 HUI262180:HUT262186 IEE262180:IEP262186 IOA262180:IOL262186 IXW262180:IYH262186 JHS262180:JID262186 JRO262180:JRZ262186 KBK262180:KBV262186 KLG262180:KLR262186 KVC262180:KVN262186 LEY262180:LFJ262186 LOU262180:LPF262186 LYQ262180:LZB262186 MIM262180:MIX262186 MSI262180:MST262186 NCE262180:NCP262186 NMA262180:NML262186 NVW262180:NWH262186 OFS262180:OGD262186 OPO262180:OPZ262186 OZK262180:OZV262186 PJG262180:PJR262186 PTC262180:PTN262186 QCY262180:QDJ262186 QMU262180:QNF262186 QWQ262180:QXB262186 RGM262180:RGX262186 RQI262180:RQT262186 SAE262180:SAP262186 SKA262180:SKL262186 STW262180:SUH262186 TDS262180:TED262186 TNO262180:TNZ262186 TXK262180:TXV262186 UHG262180:UHR262186 URC262180:URN262186 VAY262180:VBJ262186 VKU262180:VLF262186 VUQ262180:VVB262186 WEM262180:WEX262186 WOI262180:WOT262186 WYE262180:WYP262186 LS327716:MD327722 VO327716:VZ327722 AFK327716:AFV327722 APG327716:APR327722 AZC327716:AZN327722 BIY327716:BJJ327722 BSU327716:BTF327722 CCQ327716:CDB327722 CMM327716:CMX327722 CWI327716:CWT327722 DGE327716:DGP327722 DQA327716:DQL327722 DZW327716:EAH327722 EJS327716:EKD327722 ETO327716:ETZ327722 FDK327716:FDV327722 FNG327716:FNR327722 FXC327716:FXN327722 GGY327716:GHJ327722 GQU327716:GRF327722 HAQ327716:HBB327722 HKM327716:HKX327722 HUI327716:HUT327722 IEE327716:IEP327722 IOA327716:IOL327722 IXW327716:IYH327722 JHS327716:JID327722 JRO327716:JRZ327722 KBK327716:KBV327722 KLG327716:KLR327722 KVC327716:KVN327722 LEY327716:LFJ327722 LOU327716:LPF327722 LYQ327716:LZB327722 MIM327716:MIX327722 MSI327716:MST327722 NCE327716:NCP327722 NMA327716:NML327722 NVW327716:NWH327722 OFS327716:OGD327722 OPO327716:OPZ327722 OZK327716:OZV327722 PJG327716:PJR327722 PTC327716:PTN327722 QCY327716:QDJ327722 QMU327716:QNF327722 QWQ327716:QXB327722 RGM327716:RGX327722 RQI327716:RQT327722 SAE327716:SAP327722 SKA327716:SKL327722 STW327716:SUH327722 TDS327716:TED327722 TNO327716:TNZ327722 TXK327716:TXV327722 UHG327716:UHR327722 URC327716:URN327722 VAY327716:VBJ327722 VKU327716:VLF327722 VUQ327716:VVB327722 WEM327716:WEX327722 WOI327716:WOT327722 WYE327716:WYP327722 LS393252:MD393258 VO393252:VZ393258 AFK393252:AFV393258 APG393252:APR393258 AZC393252:AZN393258 BIY393252:BJJ393258 BSU393252:BTF393258 CCQ393252:CDB393258 CMM393252:CMX393258 CWI393252:CWT393258 DGE393252:DGP393258 DQA393252:DQL393258 DZW393252:EAH393258 EJS393252:EKD393258 ETO393252:ETZ393258 FDK393252:FDV393258 FNG393252:FNR393258 FXC393252:FXN393258 GGY393252:GHJ393258 GQU393252:GRF393258 HAQ393252:HBB393258 HKM393252:HKX393258 HUI393252:HUT393258 IEE393252:IEP393258 IOA393252:IOL393258 IXW393252:IYH393258 JHS393252:JID393258 JRO393252:JRZ393258 KBK393252:KBV393258 KLG393252:KLR393258 KVC393252:KVN393258 LEY393252:LFJ393258 LOU393252:LPF393258 LYQ393252:LZB393258 MIM393252:MIX393258 MSI393252:MST393258 NCE393252:NCP393258 NMA393252:NML393258 NVW393252:NWH393258 OFS393252:OGD393258 OPO393252:OPZ393258 OZK393252:OZV393258 PJG393252:PJR393258 PTC393252:PTN393258 QCY393252:QDJ393258 QMU393252:QNF393258 QWQ393252:QXB393258 RGM393252:RGX393258 RQI393252:RQT393258 SAE393252:SAP393258 SKA393252:SKL393258 STW393252:SUH393258 TDS393252:TED393258 TNO393252:TNZ393258 TXK393252:TXV393258 UHG393252:UHR393258 URC393252:URN393258 VAY393252:VBJ393258 VKU393252:VLF393258 VUQ393252:VVB393258 WEM393252:WEX393258 WOI393252:WOT393258 WYE393252:WYP393258 LS458788:MD458794 VO458788:VZ458794 AFK458788:AFV458794 APG458788:APR458794 AZC458788:AZN458794 BIY458788:BJJ458794 BSU458788:BTF458794 CCQ458788:CDB458794 CMM458788:CMX458794 CWI458788:CWT458794 DGE458788:DGP458794 DQA458788:DQL458794 DZW458788:EAH458794 EJS458788:EKD458794 ETO458788:ETZ458794 FDK458788:FDV458794 FNG458788:FNR458794 FXC458788:FXN458794 GGY458788:GHJ458794 GQU458788:GRF458794 HAQ458788:HBB458794 HKM458788:HKX458794 HUI458788:HUT458794 IEE458788:IEP458794 IOA458788:IOL458794 IXW458788:IYH458794 JHS458788:JID458794 JRO458788:JRZ458794 KBK458788:KBV458794 KLG458788:KLR458794 KVC458788:KVN458794 LEY458788:LFJ458794 LOU458788:LPF458794 LYQ458788:LZB458794 MIM458788:MIX458794 MSI458788:MST458794 NCE458788:NCP458794 NMA458788:NML458794 NVW458788:NWH458794 OFS458788:OGD458794 OPO458788:OPZ458794 OZK458788:OZV458794 PJG458788:PJR458794 PTC458788:PTN458794 QCY458788:QDJ458794 QMU458788:QNF458794 QWQ458788:QXB458794 RGM458788:RGX458794 RQI458788:RQT458794 SAE458788:SAP458794 SKA458788:SKL458794 STW458788:SUH458794 TDS458788:TED458794 TNO458788:TNZ458794 TXK458788:TXV458794 UHG458788:UHR458794 URC458788:URN458794 VAY458788:VBJ458794 VKU458788:VLF458794 VUQ458788:VVB458794 WEM458788:WEX458794 WOI458788:WOT458794 WYE458788:WYP458794 LS524324:MD524330 VO524324:VZ524330 AFK524324:AFV524330 APG524324:APR524330 AZC524324:AZN524330 BIY524324:BJJ524330 BSU524324:BTF524330 CCQ524324:CDB524330 CMM524324:CMX524330 CWI524324:CWT524330 DGE524324:DGP524330 DQA524324:DQL524330 DZW524324:EAH524330 EJS524324:EKD524330 ETO524324:ETZ524330 FDK524324:FDV524330 FNG524324:FNR524330 FXC524324:FXN524330 GGY524324:GHJ524330 GQU524324:GRF524330 HAQ524324:HBB524330 HKM524324:HKX524330 HUI524324:HUT524330 IEE524324:IEP524330 IOA524324:IOL524330 IXW524324:IYH524330 JHS524324:JID524330 JRO524324:JRZ524330 KBK524324:KBV524330 KLG524324:KLR524330 KVC524324:KVN524330 LEY524324:LFJ524330 LOU524324:LPF524330 LYQ524324:LZB524330 MIM524324:MIX524330 MSI524324:MST524330 NCE524324:NCP524330 NMA524324:NML524330 NVW524324:NWH524330 OFS524324:OGD524330 OPO524324:OPZ524330 OZK524324:OZV524330 PJG524324:PJR524330 PTC524324:PTN524330 QCY524324:QDJ524330 QMU524324:QNF524330 QWQ524324:QXB524330 RGM524324:RGX524330 RQI524324:RQT524330 SAE524324:SAP524330 SKA524324:SKL524330 STW524324:SUH524330 TDS524324:TED524330 TNO524324:TNZ524330 TXK524324:TXV524330 UHG524324:UHR524330 URC524324:URN524330 VAY524324:VBJ524330 VKU524324:VLF524330 VUQ524324:VVB524330 WEM524324:WEX524330 WOI524324:WOT524330 WYE524324:WYP524330 LS589860:MD589866 VO589860:VZ589866 AFK589860:AFV589866 APG589860:APR589866 AZC589860:AZN589866 BIY589860:BJJ589866 BSU589860:BTF589866 CCQ589860:CDB589866 CMM589860:CMX589866 CWI589860:CWT589866 DGE589860:DGP589866 DQA589860:DQL589866 DZW589860:EAH589866 EJS589860:EKD589866 ETO589860:ETZ589866 FDK589860:FDV589866 FNG589860:FNR589866 FXC589860:FXN589866 GGY589860:GHJ589866 GQU589860:GRF589866 HAQ589860:HBB589866 HKM589860:HKX589866 HUI589860:HUT589866 IEE589860:IEP589866 IOA589860:IOL589866 IXW589860:IYH589866 JHS589860:JID589866 JRO589860:JRZ589866 KBK589860:KBV589866 KLG589860:KLR589866 KVC589860:KVN589866 LEY589860:LFJ589866 LOU589860:LPF589866 LYQ589860:LZB589866 MIM589860:MIX589866 MSI589860:MST589866 NCE589860:NCP589866 NMA589860:NML589866 NVW589860:NWH589866 OFS589860:OGD589866 OPO589860:OPZ589866 OZK589860:OZV589866 PJG589860:PJR589866 PTC589860:PTN589866 QCY589860:QDJ589866 QMU589860:QNF589866 QWQ589860:QXB589866 RGM589860:RGX589866 RQI589860:RQT589866 SAE589860:SAP589866 SKA589860:SKL589866 STW589860:SUH589866 TDS589860:TED589866 TNO589860:TNZ589866 TXK589860:TXV589866 UHG589860:UHR589866 URC589860:URN589866 VAY589860:VBJ589866 VKU589860:VLF589866 VUQ589860:VVB589866 WEM589860:WEX589866 WOI589860:WOT589866 WYE589860:WYP589866 LS655396:MD655402 VO655396:VZ655402 AFK655396:AFV655402 APG655396:APR655402 AZC655396:AZN655402 BIY655396:BJJ655402 BSU655396:BTF655402 CCQ655396:CDB655402 CMM655396:CMX655402 CWI655396:CWT655402 DGE655396:DGP655402 DQA655396:DQL655402 DZW655396:EAH655402 EJS655396:EKD655402 ETO655396:ETZ655402 FDK655396:FDV655402 FNG655396:FNR655402 FXC655396:FXN655402 GGY655396:GHJ655402 GQU655396:GRF655402 HAQ655396:HBB655402 HKM655396:HKX655402 HUI655396:HUT655402 IEE655396:IEP655402 IOA655396:IOL655402 IXW655396:IYH655402 JHS655396:JID655402 JRO655396:JRZ655402 KBK655396:KBV655402 KLG655396:KLR655402 KVC655396:KVN655402 LEY655396:LFJ655402 LOU655396:LPF655402 LYQ655396:LZB655402 MIM655396:MIX655402 MSI655396:MST655402 NCE655396:NCP655402 NMA655396:NML655402 NVW655396:NWH655402 OFS655396:OGD655402 OPO655396:OPZ655402 OZK655396:OZV655402 PJG655396:PJR655402 PTC655396:PTN655402 QCY655396:QDJ655402 QMU655396:QNF655402 QWQ655396:QXB655402 RGM655396:RGX655402 RQI655396:RQT655402 SAE655396:SAP655402 SKA655396:SKL655402 STW655396:SUH655402 TDS655396:TED655402 TNO655396:TNZ655402 TXK655396:TXV655402 UHG655396:UHR655402 URC655396:URN655402 VAY655396:VBJ655402 VKU655396:VLF655402 VUQ655396:VVB655402 WEM655396:WEX655402 WOI655396:WOT655402 WYE655396:WYP655402 LS720932:MD720938 VO720932:VZ720938 AFK720932:AFV720938 APG720932:APR720938 AZC720932:AZN720938 BIY720932:BJJ720938 BSU720932:BTF720938 CCQ720932:CDB720938 CMM720932:CMX720938 CWI720932:CWT720938 DGE720932:DGP720938 DQA720932:DQL720938 DZW720932:EAH720938 EJS720932:EKD720938 ETO720932:ETZ720938 FDK720932:FDV720938 FNG720932:FNR720938 FXC720932:FXN720938 GGY720932:GHJ720938 GQU720932:GRF720938 HAQ720932:HBB720938 HKM720932:HKX720938 HUI720932:HUT720938 IEE720932:IEP720938 IOA720932:IOL720938 IXW720932:IYH720938 JHS720932:JID720938 JRO720932:JRZ720938 KBK720932:KBV720938 KLG720932:KLR720938 KVC720932:KVN720938 LEY720932:LFJ720938 LOU720932:LPF720938 LYQ720932:LZB720938 MIM720932:MIX720938 MSI720932:MST720938 NCE720932:NCP720938 NMA720932:NML720938 NVW720932:NWH720938 OFS720932:OGD720938 OPO720932:OPZ720938 OZK720932:OZV720938 PJG720932:PJR720938 PTC720932:PTN720938 QCY720932:QDJ720938 QMU720932:QNF720938 QWQ720932:QXB720938 RGM720932:RGX720938 RQI720932:RQT720938 SAE720932:SAP720938 SKA720932:SKL720938 STW720932:SUH720938 TDS720932:TED720938 TNO720932:TNZ720938 TXK720932:TXV720938 UHG720932:UHR720938 URC720932:URN720938 VAY720932:VBJ720938 VKU720932:VLF720938 VUQ720932:VVB720938 WEM720932:WEX720938 WOI720932:WOT720938 WYE720932:WYP720938 LS786468:MD786474 VO786468:VZ786474 AFK786468:AFV786474 APG786468:APR786474 AZC786468:AZN786474 BIY786468:BJJ786474 BSU786468:BTF786474 CCQ786468:CDB786474 CMM786468:CMX786474 CWI786468:CWT786474 DGE786468:DGP786474 DQA786468:DQL786474 DZW786468:EAH786474 EJS786468:EKD786474 ETO786468:ETZ786474 FDK786468:FDV786474 FNG786468:FNR786474 FXC786468:FXN786474 GGY786468:GHJ786474 GQU786468:GRF786474 HAQ786468:HBB786474 HKM786468:HKX786474 HUI786468:HUT786474 IEE786468:IEP786474 IOA786468:IOL786474 IXW786468:IYH786474 JHS786468:JID786474 JRO786468:JRZ786474 KBK786468:KBV786474 KLG786468:KLR786474 KVC786468:KVN786474 LEY786468:LFJ786474 LOU786468:LPF786474 LYQ786468:LZB786474 MIM786468:MIX786474 MSI786468:MST786474 NCE786468:NCP786474 NMA786468:NML786474 NVW786468:NWH786474 OFS786468:OGD786474 OPO786468:OPZ786474 OZK786468:OZV786474 PJG786468:PJR786474 PTC786468:PTN786474 QCY786468:QDJ786474 QMU786468:QNF786474 QWQ786468:QXB786474 RGM786468:RGX786474 RQI786468:RQT786474 SAE786468:SAP786474 SKA786468:SKL786474 STW786468:SUH786474 TDS786468:TED786474 TNO786468:TNZ786474 TXK786468:TXV786474 UHG786468:UHR786474 URC786468:URN786474 VAY786468:VBJ786474 VKU786468:VLF786474 VUQ786468:VVB786474 WEM786468:WEX786474 WOI786468:WOT786474 WYE786468:WYP786474 LS852004:MD852010 VO852004:VZ852010 AFK852004:AFV852010 APG852004:APR852010 AZC852004:AZN852010 BIY852004:BJJ852010 BSU852004:BTF852010 CCQ852004:CDB852010 CMM852004:CMX852010 CWI852004:CWT852010 DGE852004:DGP852010 DQA852004:DQL852010 DZW852004:EAH852010 EJS852004:EKD852010 ETO852004:ETZ852010 FDK852004:FDV852010 FNG852004:FNR852010 FXC852004:FXN852010 GGY852004:GHJ852010 GQU852004:GRF852010 HAQ852004:HBB852010 HKM852004:HKX852010 HUI852004:HUT852010 IEE852004:IEP852010 IOA852004:IOL852010 IXW852004:IYH852010 JHS852004:JID852010 JRO852004:JRZ852010 KBK852004:KBV852010 KLG852004:KLR852010 KVC852004:KVN852010 LEY852004:LFJ852010 LOU852004:LPF852010 LYQ852004:LZB852010 MIM852004:MIX852010 MSI852004:MST852010 NCE852004:NCP852010 NMA852004:NML852010 NVW852004:NWH852010 OFS852004:OGD852010 OPO852004:OPZ852010 OZK852004:OZV852010 PJG852004:PJR852010 PTC852004:PTN852010 QCY852004:QDJ852010 QMU852004:QNF852010 QWQ852004:QXB852010 RGM852004:RGX852010 RQI852004:RQT852010 SAE852004:SAP852010 SKA852004:SKL852010 STW852004:SUH852010 TDS852004:TED852010 TNO852004:TNZ852010 TXK852004:TXV852010 UHG852004:UHR852010 URC852004:URN852010 VAY852004:VBJ852010 VKU852004:VLF852010 VUQ852004:VVB852010 WEM852004:WEX852010 WOI852004:WOT852010 WYE852004:WYP852010 LS917540:MD917546 VO917540:VZ917546 AFK917540:AFV917546 APG917540:APR917546 AZC917540:AZN917546 BIY917540:BJJ917546 BSU917540:BTF917546 CCQ917540:CDB917546 CMM917540:CMX917546 CWI917540:CWT917546 DGE917540:DGP917546 DQA917540:DQL917546 DZW917540:EAH917546 EJS917540:EKD917546 ETO917540:ETZ917546 FDK917540:FDV917546 FNG917540:FNR917546 FXC917540:FXN917546 GGY917540:GHJ917546 GQU917540:GRF917546 HAQ917540:HBB917546 HKM917540:HKX917546 HUI917540:HUT917546 IEE917540:IEP917546 IOA917540:IOL917546 IXW917540:IYH917546 JHS917540:JID917546 JRO917540:JRZ917546 KBK917540:KBV917546 KLG917540:KLR917546 KVC917540:KVN917546 LEY917540:LFJ917546 LOU917540:LPF917546 LYQ917540:LZB917546 MIM917540:MIX917546 MSI917540:MST917546 NCE917540:NCP917546 NMA917540:NML917546 NVW917540:NWH917546 OFS917540:OGD917546 OPO917540:OPZ917546 OZK917540:OZV917546 PJG917540:PJR917546 PTC917540:PTN917546 QCY917540:QDJ917546 QMU917540:QNF917546 QWQ917540:QXB917546 RGM917540:RGX917546 RQI917540:RQT917546 SAE917540:SAP917546 SKA917540:SKL917546 STW917540:SUH917546 TDS917540:TED917546 TNO917540:TNZ917546 TXK917540:TXV917546 UHG917540:UHR917546 URC917540:URN917546 VAY917540:VBJ917546 VKU917540:VLF917546 VUQ917540:VVB917546 WEM917540:WEX917546 WOI917540:WOT917546 WYE917540:WYP917546 LS983076:MD983082 VO983076:VZ983082 AFK983076:AFV983082 APG983076:APR983082 AZC983076:AZN983082 BIY983076:BJJ983082 BSU983076:BTF983082 CCQ983076:CDB983082 CMM983076:CMX983082 CWI983076:CWT983082 DGE983076:DGP983082 DQA983076:DQL983082 DZW983076:EAH983082 EJS983076:EKD983082 ETO983076:ETZ983082 FDK983076:FDV983082 FNG983076:FNR983082 FXC983076:FXN983082 GGY983076:GHJ983082 GQU983076:GRF983082 HAQ983076:HBB983082 HKM983076:HKX983082 HUI983076:HUT983082 IEE983076:IEP983082 IOA983076:IOL983082 IXW983076:IYH983082 JHS983076:JID983082 JRO983076:JRZ983082 KBK983076:KBV983082 KLG983076:KLR983082 KVC983076:KVN983082 LEY983076:LFJ983082 LOU983076:LPF983082 LYQ983076:LZB983082 MIM983076:MIX983082 MSI983076:MST983082 NCE983076:NCP983082 NMA983076:NML983082 NVW983076:NWH983082 OFS983076:OGD983082 OPO983076:OPZ983082 OZK983076:OZV983082 PJG983076:PJR983082 PTC983076:PTN983082 QCY983076:QDJ983082 QMU983076:QNF983082 QWQ983076:QXB983082 RGM983076:RGX983082 RQI983076:RQT983082 SAE983076:SAP983082 SKA983076:SKL983082 STW983076:SUH983082 TDS983076:TED983082 TNO983076:TNZ983082 TXK983076:TXV983082 UHG983076:UHR983082 URC983076:URN983082 VAY983076:VBJ983082 VKU983076:VLF983082 VUQ983076:VVB983082 WEM983076:WEX983082 WOI983076:WOT983082 WYE40:WYP42 WOI40:WOT42 WEM40:WEX42 VUQ40:VVB42 VKU40:VLF42 VAY40:VBJ42 URC40:URN42 UHG40:UHR42 TXK40:TXV42 TNO40:TNZ42 TDS40:TED42 STW40:SUH42 SKA40:SKL42 SAE40:SAP42 RQI40:RQT42 RGM40:RGX42 QWQ40:QXB42 QMU40:QNF42 QCY40:QDJ42 PTC40:PTN42 PJG40:PJR42 OZK40:OZV42 OPO40:OPZ42 OFS40:OGD42 NVW40:NWH42 NMA40:NML42 NCE40:NCP42 MSI40:MST42 MIM40:MIX42 LYQ40:LZB42 LOU40:LPF42 LEY40:LFJ42 KVC40:KVN42 KLG40:KLR42 KBK40:KBV42 JRO40:JRZ42 JHS40:JID42 IXW40:IYH42 IOA40:IOL42 IEE40:IEP42 HUI40:HUT42 HKM40:HKX42 HAQ40:HBB42 GQU40:GRF42 GGY40:GHJ42 FXC40:FXN42 FNG40:FNR42 FDK40:FDV42 ETO40:ETZ42 EJS40:EKD42 DZW40:EAH42 DQA40:DQL42 DGE40:DGP42 CWI40:CWT42 CMM40:CMX42 CCQ40:CDB42 BSU40:BTF42 BIY40:BJJ42 AZC40:AZN42 APG40:APR42 AFK40:AFV42 VO40:VZ42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L41:CH42 L26:CG26 L30:CG30 L65572:CH65578 L983076:CH983082 L917540:CH917546 L852004:CH852010 L786468:CH786474 L720932:CH720938 L655396:CH655402 L589860:CH589866 L524324:CH524330 L458788:CH458794 L393252:CH393258 L327716:CH327722 L262180:CH262186 L196644:CH196650 L131108:CH131114 L31:CH31 L36:CG36 AFK30:AFV31 VO30:VZ31 LS30:MD31 WYE30:WYP31 WOI30:WOT31 WEM30:WEX31 VUQ30:VVB31 VKU30:VLF31 VAY30:VBJ31 URC30:URN31 UHG30:UHR31 TXK30:TXV31 TNO30:TNZ31 TDS30:TED31 STW30:SUH31 SKA30:SKL31 SAE30:SAP31 RQI30:RQT31 RGM30:RGX31 QWQ30:QXB31 QMU30:QNF31 QCY30:QDJ31 PTC30:PTN31 PJG30:PJR31 OZK30:OZV31 OPO30:OPZ31 OFS30:OGD31 NVW30:NWH31 NMA30:NML31 NCE30:NCP31 MSI30:MST31 MIM30:MIX31 LYQ30:LZB31 LOU30:LPF31 LEY30:LFJ31 KVC30:KVN31 KLG30:KLR31 KBK30:KBV31 JRO30:JRZ31 JHS30:JID31 IXW30:IYH31 IOA30:IOL31 IEE30:IEP31 HUI30:HUT31 HKM30:HKX31 HAQ30:HBB31 GQU30:GRF31 GGY30:GHJ31 FXC30:FXN31 FNG30:FNR31 FDK30:FDV31 ETO30:ETZ31 EJS30:EKD31 DZW30:EAH31 DQA30:DQL31 DGE30:DGP31 CWI30:CWT31 CMM30:CMX31 CCQ30:CDB31 BSU30:BTF31 BIY30:BJJ31 AZC30:AZN31 APG30:APR31 VO36:VZ36 AFK36:AFV36 APG36:APR36 AZC36:AZN36 BIY36:BJJ36 BSU36:BTF36 CCQ36:CDB36 CMM36:CMX36 CWI36:CWT36 DGE36:DGP36 DQA36:DQL36 DZW36:EAH36 EJS36:EKD36 ETO36:ETZ36 FDK36:FDV36 FNG36:FNR36 FXC36:FXN36 GGY36:GHJ36 GQU36:GRF36 HAQ36:HBB36 HKM36:HKX36 HUI36:HUT36 IEE36:IEP36 IOA36:IOL36 IXW36:IYH36 JHS36:JID36 JRO36:JRZ36 KBK36:KBV36 KLG36:KLR36 KVC36:KVN36 LEY36:LFJ36 LOU36:LPF36 LYQ36:LZB36 MIM36:MIX36 MSI36:MST36 NCE36:NCP36 NMA36:NML36 NVW36:NWH36 OFS36:OGD36 OPO36:OPZ36 OZK36:OZV36 PJG36:PJR36 PTC36:PTN36 QCY36:QDJ36 QMU36:QNF36 QWQ36:QXB36 RGM36:RGX36 RQI36:RQT36 SAE36:SAP36 SKA36:SKL36 STW36:SUH36 TDS36:TED36 TNO36:TNZ36 TXK36:TXV36 UHG36:UHR36 URC36:URN36 VAY36:VBJ36 VKU36:VLF36 VUQ36:VVB36 WEM36:WEX36 WOI36:WOT36 WYE36:WYP36 LS36:MD36 LS40:MD42 L40:CG4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71 LX65571 VT65571 AFP65571 APL65571 AZH65571 BJD65571 BSZ65571 CCV65571 CMR65571 CWN65571 DGJ65571 DQF65571 EAB65571 EJX65571 ETT65571 FDP65571 FNL65571 FXH65571 GHD65571 GQZ65571 HAV65571 HKR65571 HUN65571 IEJ65571 IOF65571 IYB65571 JHX65571 JRT65571 KBP65571 KLL65571 KVH65571 LFD65571 LOZ65571 LYV65571 MIR65571 MSN65571 NCJ65571 NMF65571 NWB65571 OFX65571 OPT65571 OZP65571 PJL65571 PTH65571 QDD65571 QMZ65571 QWV65571 RGR65571 RQN65571 SAJ65571 SKF65571 SUB65571 TDX65571 TNT65571 TXP65571 UHL65571 URH65571 VBD65571 VKZ65571 VUV65571 WER65571 WON65571 WYJ65571 Q131107 LX131107 VT131107 AFP131107 APL131107 AZH131107 BJD131107 BSZ131107 CCV131107 CMR131107 CWN131107 DGJ131107 DQF131107 EAB131107 EJX131107 ETT131107 FDP131107 FNL131107 FXH131107 GHD131107 GQZ131107 HAV131107 HKR131107 HUN131107 IEJ131107 IOF131107 IYB131107 JHX131107 JRT131107 KBP131107 KLL131107 KVH131107 LFD131107 LOZ131107 LYV131107 MIR131107 MSN131107 NCJ131107 NMF131107 NWB131107 OFX131107 OPT131107 OZP131107 PJL131107 PTH131107 QDD131107 QMZ131107 QWV131107 RGR131107 RQN131107 SAJ131107 SKF131107 SUB131107 TDX131107 TNT131107 TXP131107 UHL131107 URH131107 VBD131107 VKZ131107 VUV131107 WER131107 WON131107 WYJ131107 Q196643 LX196643 VT196643 AFP196643 APL196643 AZH196643 BJD196643 BSZ196643 CCV196643 CMR196643 CWN196643 DGJ196643 DQF196643 EAB196643 EJX196643 ETT196643 FDP196643 FNL196643 FXH196643 GHD196643 GQZ196643 HAV196643 HKR196643 HUN196643 IEJ196643 IOF196643 IYB196643 JHX196643 JRT196643 KBP196643 KLL196643 KVH196643 LFD196643 LOZ196643 LYV196643 MIR196643 MSN196643 NCJ196643 NMF196643 NWB196643 OFX196643 OPT196643 OZP196643 PJL196643 PTH196643 QDD196643 QMZ196643 QWV196643 RGR196643 RQN196643 SAJ196643 SKF196643 SUB196643 TDX196643 TNT196643 TXP196643 UHL196643 URH196643 VBD196643 VKZ196643 VUV196643 WER196643 WON196643 WYJ196643 Q262179 LX262179 VT262179 AFP262179 APL262179 AZH262179 BJD262179 BSZ262179 CCV262179 CMR262179 CWN262179 DGJ262179 DQF262179 EAB262179 EJX262179 ETT262179 FDP262179 FNL262179 FXH262179 GHD262179 GQZ262179 HAV262179 HKR262179 HUN262179 IEJ262179 IOF262179 IYB262179 JHX262179 JRT262179 KBP262179 KLL262179 KVH262179 LFD262179 LOZ262179 LYV262179 MIR262179 MSN262179 NCJ262179 NMF262179 NWB262179 OFX262179 OPT262179 OZP262179 PJL262179 PTH262179 QDD262179 QMZ262179 QWV262179 RGR262179 RQN262179 SAJ262179 SKF262179 SUB262179 TDX262179 TNT262179 TXP262179 UHL262179 URH262179 VBD262179 VKZ262179 VUV262179 WER262179 WON262179 WYJ262179 Q327715 LX327715 VT327715 AFP327715 APL327715 AZH327715 BJD327715 BSZ327715 CCV327715 CMR327715 CWN327715 DGJ327715 DQF327715 EAB327715 EJX327715 ETT327715 FDP327715 FNL327715 FXH327715 GHD327715 GQZ327715 HAV327715 HKR327715 HUN327715 IEJ327715 IOF327715 IYB327715 JHX327715 JRT327715 KBP327715 KLL327715 KVH327715 LFD327715 LOZ327715 LYV327715 MIR327715 MSN327715 NCJ327715 NMF327715 NWB327715 OFX327715 OPT327715 OZP327715 PJL327715 PTH327715 QDD327715 QMZ327715 QWV327715 RGR327715 RQN327715 SAJ327715 SKF327715 SUB327715 TDX327715 TNT327715 TXP327715 UHL327715 URH327715 VBD327715 VKZ327715 VUV327715 WER327715 WON327715 WYJ327715 Q393251 LX393251 VT393251 AFP393251 APL393251 AZH393251 BJD393251 BSZ393251 CCV393251 CMR393251 CWN393251 DGJ393251 DQF393251 EAB393251 EJX393251 ETT393251 FDP393251 FNL393251 FXH393251 GHD393251 GQZ393251 HAV393251 HKR393251 HUN393251 IEJ393251 IOF393251 IYB393251 JHX393251 JRT393251 KBP393251 KLL393251 KVH393251 LFD393251 LOZ393251 LYV393251 MIR393251 MSN393251 NCJ393251 NMF393251 NWB393251 OFX393251 OPT393251 OZP393251 PJL393251 PTH393251 QDD393251 QMZ393251 QWV393251 RGR393251 RQN393251 SAJ393251 SKF393251 SUB393251 TDX393251 TNT393251 TXP393251 UHL393251 URH393251 VBD393251 VKZ393251 VUV393251 WER393251 WON393251 WYJ393251 Q458787 LX458787 VT458787 AFP458787 APL458787 AZH458787 BJD458787 BSZ458787 CCV458787 CMR458787 CWN458787 DGJ458787 DQF458787 EAB458787 EJX458787 ETT458787 FDP458787 FNL458787 FXH458787 GHD458787 GQZ458787 HAV458787 HKR458787 HUN458787 IEJ458787 IOF458787 IYB458787 JHX458787 JRT458787 KBP458787 KLL458787 KVH458787 LFD458787 LOZ458787 LYV458787 MIR458787 MSN458787 NCJ458787 NMF458787 NWB458787 OFX458787 OPT458787 OZP458787 PJL458787 PTH458787 QDD458787 QMZ458787 QWV458787 RGR458787 RQN458787 SAJ458787 SKF458787 SUB458787 TDX458787 TNT458787 TXP458787 UHL458787 URH458787 VBD458787 VKZ458787 VUV458787 WER458787 WON458787 WYJ458787 Q524323 LX524323 VT524323 AFP524323 APL524323 AZH524323 BJD524323 BSZ524323 CCV524323 CMR524323 CWN524323 DGJ524323 DQF524323 EAB524323 EJX524323 ETT524323 FDP524323 FNL524323 FXH524323 GHD524323 GQZ524323 HAV524323 HKR524323 HUN524323 IEJ524323 IOF524323 IYB524323 JHX524323 JRT524323 KBP524323 KLL524323 KVH524323 LFD524323 LOZ524323 LYV524323 MIR524323 MSN524323 NCJ524323 NMF524323 NWB524323 OFX524323 OPT524323 OZP524323 PJL524323 PTH524323 QDD524323 QMZ524323 QWV524323 RGR524323 RQN524323 SAJ524323 SKF524323 SUB524323 TDX524323 TNT524323 TXP524323 UHL524323 URH524323 VBD524323 VKZ524323 VUV524323 WER524323 WON524323 WYJ524323 Q589859 LX589859 VT589859 AFP589859 APL589859 AZH589859 BJD589859 BSZ589859 CCV589859 CMR589859 CWN589859 DGJ589859 DQF589859 EAB589859 EJX589859 ETT589859 FDP589859 FNL589859 FXH589859 GHD589859 GQZ589859 HAV589859 HKR589859 HUN589859 IEJ589859 IOF589859 IYB589859 JHX589859 JRT589859 KBP589859 KLL589859 KVH589859 LFD589859 LOZ589859 LYV589859 MIR589859 MSN589859 NCJ589859 NMF589859 NWB589859 OFX589859 OPT589859 OZP589859 PJL589859 PTH589859 QDD589859 QMZ589859 QWV589859 RGR589859 RQN589859 SAJ589859 SKF589859 SUB589859 TDX589859 TNT589859 TXP589859 UHL589859 URH589859 VBD589859 VKZ589859 VUV589859 WER589859 WON589859 WYJ589859 Q655395 LX655395 VT655395 AFP655395 APL655395 AZH655395 BJD655395 BSZ655395 CCV655395 CMR655395 CWN655395 DGJ655395 DQF655395 EAB655395 EJX655395 ETT655395 FDP655395 FNL655395 FXH655395 GHD655395 GQZ655395 HAV655395 HKR655395 HUN655395 IEJ655395 IOF655395 IYB655395 JHX655395 JRT655395 KBP655395 KLL655395 KVH655395 LFD655395 LOZ655395 LYV655395 MIR655395 MSN655395 NCJ655395 NMF655395 NWB655395 OFX655395 OPT655395 OZP655395 PJL655395 PTH655395 QDD655395 QMZ655395 QWV655395 RGR655395 RQN655395 SAJ655395 SKF655395 SUB655395 TDX655395 TNT655395 TXP655395 UHL655395 URH655395 VBD655395 VKZ655395 VUV655395 WER655395 WON655395 WYJ655395 Q720931 LX720931 VT720931 AFP720931 APL720931 AZH720931 BJD720931 BSZ720931 CCV720931 CMR720931 CWN720931 DGJ720931 DQF720931 EAB720931 EJX720931 ETT720931 FDP720931 FNL720931 FXH720931 GHD720931 GQZ720931 HAV720931 HKR720931 HUN720931 IEJ720931 IOF720931 IYB720931 JHX720931 JRT720931 KBP720931 KLL720931 KVH720931 LFD720931 LOZ720931 LYV720931 MIR720931 MSN720931 NCJ720931 NMF720931 NWB720931 OFX720931 OPT720931 OZP720931 PJL720931 PTH720931 QDD720931 QMZ720931 QWV720931 RGR720931 RQN720931 SAJ720931 SKF720931 SUB720931 TDX720931 TNT720931 TXP720931 UHL720931 URH720931 VBD720931 VKZ720931 VUV720931 WER720931 WON720931 WYJ720931 Q786467 LX786467 VT786467 AFP786467 APL786467 AZH786467 BJD786467 BSZ786467 CCV786467 CMR786467 CWN786467 DGJ786467 DQF786467 EAB786467 EJX786467 ETT786467 FDP786467 FNL786467 FXH786467 GHD786467 GQZ786467 HAV786467 HKR786467 HUN786467 IEJ786467 IOF786467 IYB786467 JHX786467 JRT786467 KBP786467 KLL786467 KVH786467 LFD786467 LOZ786467 LYV786467 MIR786467 MSN786467 NCJ786467 NMF786467 NWB786467 OFX786467 OPT786467 OZP786467 PJL786467 PTH786467 QDD786467 QMZ786467 QWV786467 RGR786467 RQN786467 SAJ786467 SKF786467 SUB786467 TDX786467 TNT786467 TXP786467 UHL786467 URH786467 VBD786467 VKZ786467 VUV786467 WER786467 WON786467 WYJ786467 Q852003 LX852003 VT852003 AFP852003 APL852003 AZH852003 BJD852003 BSZ852003 CCV852003 CMR852003 CWN852003 DGJ852003 DQF852003 EAB852003 EJX852003 ETT852003 FDP852003 FNL852003 FXH852003 GHD852003 GQZ852003 HAV852003 HKR852003 HUN852003 IEJ852003 IOF852003 IYB852003 JHX852003 JRT852003 KBP852003 KLL852003 KVH852003 LFD852003 LOZ852003 LYV852003 MIR852003 MSN852003 NCJ852003 NMF852003 NWB852003 OFX852003 OPT852003 OZP852003 PJL852003 PTH852003 QDD852003 QMZ852003 QWV852003 RGR852003 RQN852003 SAJ852003 SKF852003 SUB852003 TDX852003 TNT852003 TXP852003 UHL852003 URH852003 VBD852003 VKZ852003 VUV852003 WER852003 WON852003 WYJ852003 Q917539 LX917539 VT917539 AFP917539 APL917539 AZH917539 BJD917539 BSZ917539 CCV917539 CMR917539 CWN917539 DGJ917539 DQF917539 EAB917539 EJX917539 ETT917539 FDP917539 FNL917539 FXH917539 GHD917539 GQZ917539 HAV917539 HKR917539 HUN917539 IEJ917539 IOF917539 IYB917539 JHX917539 JRT917539 KBP917539 KLL917539 KVH917539 LFD917539 LOZ917539 LYV917539 MIR917539 MSN917539 NCJ917539 NMF917539 NWB917539 OFX917539 OPT917539 OZP917539 PJL917539 PTH917539 QDD917539 QMZ917539 QWV917539 RGR917539 RQN917539 SAJ917539 SKF917539 SUB917539 TDX917539 TNT917539 TXP917539 UHL917539 URH917539 VBD917539 VKZ917539 VUV917539 WER917539 WON917539 WYJ917539 Q983075 LX983075 VT983075 AFP983075 APL983075 AZH983075 BJD983075 BSZ983075 CCV983075 CMR983075 CWN983075 DGJ983075 DQF983075 EAB983075 EJX983075 ETT983075 FDP983075 FNL983075 FXH983075 GHD983075 GQZ983075 HAV983075 HKR983075 HUN983075 IEJ983075 IOF983075 IYB983075 JHX983075 JRT983075 KBP983075 KLL983075 KVH983075 LFD983075 LOZ983075 LYV983075 MIR983075 MSN983075 NCJ983075 NMF983075 NWB983075 OFX983075 OPT983075 OZP983075 PJL983075 PTH983075 QDD983075 QMZ983075 QWV983075 RGR983075 RQN983075 SAJ983075 SKF983075 SUB983075 TDX983075 TNT983075 TXP983075 UHL983075 URH983075 VBD983075 VKZ983075 VUV983075 WER983075 WON983075 WYJ98307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X65571 X131107 X196643 X262179 X327715 X393251 X458787 X524323 X589859 X655395 X720931 X786467 X852003 X917539 X983075 X25 AE29 AE65571 AE131107 AE196643 AE262179 AE327715 AE393251 AE458787 AE524323 AE589859 AE655395 AE720931 AE786467 AE852003 AE917539 AE983075 AE25 AL29 AL65571 AL131107 AL196643 AL262179 AL327715 AL393251 AL458787 AL524323 AL589859 AL655395 AL720931 AL786467 AL852003 AL917539 AL983075 AL25 AS29 AS65571 AS131107 AS196643 AS262179 AS327715 AS393251 AS458787 AS524323 AS589859 AS655395 AS720931 AS786467 AS852003 AS917539 AS983075 AS25 AZ29 AZ65571 AZ131107 AZ196643 AZ262179 AZ327715 AZ393251 AZ458787 AZ524323 AZ589859 AZ655395 AZ720931 AZ786467 AZ852003 AZ917539 AZ983075 AZ25 BG29 BG65571 BG131107 BG196643 BG262179 BG327715 BG393251 BG458787 BG524323 BG589859 BG655395 BG720931 BG786467 BG852003 BG917539 BG983075 BG25 BN29 BN65571 BN131107 BN196643 BN262179 BN327715 BN393251 BN458787 BN524323 BN589859 BN655395 BN720931 BN786467 BN852003 BN917539 BN983075 BN25 BU29 BU65571 BU131107 BU196643 BU262179 BU327715 BU393251 BU458787 BU524323 BU589859 BU655395 BU720931 BU786467 BU852003 BU917539 BU983075 BU25 CB29 CB65571 CB131107 CB196643 CB262179 CB327715 CB393251 CB458787 CB524323 CB589859 CB655395 CB720931 CB786467 CB852003 CB917539 CB983075 CB25 Q35 LX35 VT35 AFP35 APL35 AZH35 BJD35 BSZ35 CCV35 CMR35 CWN35 DGJ35 DQF35 EAB35 EJX35 ETT35 FDP35 FNL35 FXH35 GHD35 GQZ35 HAV35 HKR35 HUN35 IEJ35 IOF35 IYB35 JHX35 JRT35 KBP35 KLL35 KVH35 LFD35 LOZ35 LYV35 MIR35 MSN35 NCJ35 NMF35 NWB35 OFX35 OPT35 OZP35 PJL35 PTH35 QDD35 QMZ35 QWV35 RGR35 RQN35 SAJ35 SKF35 SUB35 TDX35 TNT35 TXP35 UHL35 URH35 VBD35 VKZ35 VUV35 WER35 WON35 WYJ35 X35 AE35 AL35 AS35 AZ35 BG35 BN35 BU35 CB35 Q39 LX39 VT39 AFP39 APL39 AZH39 BJD39 BSZ39 CCV39 CMR39 CWN39 DGJ39 DQF39 EAB39 EJX39 ETT39 FDP39 FNL39 FXH39 GHD39 GQZ39 HAV39 HKR39 HUN39 IEJ39 IOF39 IYB39 JHX39 JRT39 KBP39 KLL39 KVH39 LFD39 LOZ39 LYV39 MIR39 MSN39 NCJ39 NMF39 NWB39 OFX39 OPT39 OZP39 PJL39 PTH39 QDD39 QMZ39 QWV39 RGR39 RQN39 SAJ39 SKF39 SUB39 TDX39 TNT39 TXP39 UHL39 URH39 VBD39 VKZ39 VUV39 WER39 WON39 WYJ39 X39 AE39 AL39 AS39 AZ39 BG39 BN39 BU39 CB39"/>
    <dataValidation allowBlank="1" showInputMessage="1" showErrorMessage="1" prompt="Для выбора выполните двойной щелчок левой клавиши мыши по соответствующей ячейке." sqref="S65570 LZ65570 VV65570 AFR65570 APN65570 AZJ65570 BJF65570 BTB65570 CCX65570 CMT65570 CWP65570 DGL65570 DQH65570 EAD65570 EJZ65570 ETV65570 FDR65570 FNN65570 FXJ65570 GHF65570 GRB65570 HAX65570 HKT65570 HUP65570 IEL65570 IOH65570 IYD65570 JHZ65570 JRV65570 KBR65570 KLN65570 KVJ65570 LFF65570 LPB65570 LYX65570 MIT65570 MSP65570 NCL65570 NMH65570 NWD65570 OFZ65570 OPV65570 OZR65570 PJN65570 PTJ65570 QDF65570 QNB65570 QWX65570 RGT65570 RQP65570 SAL65570 SKH65570 SUD65570 TDZ65570 TNV65570 TXR65570 UHN65570 URJ65570 VBF65570 VLB65570 VUX65570 WET65570 WOP65570 WYL65570 S131106 LZ131106 VV131106 AFR131106 APN131106 AZJ131106 BJF131106 BTB131106 CCX131106 CMT131106 CWP131106 DGL131106 DQH131106 EAD131106 EJZ131106 ETV131106 FDR131106 FNN131106 FXJ131106 GHF131106 GRB131106 HAX131106 HKT131106 HUP131106 IEL131106 IOH131106 IYD131106 JHZ131106 JRV131106 KBR131106 KLN131106 KVJ131106 LFF131106 LPB131106 LYX131106 MIT131106 MSP131106 NCL131106 NMH131106 NWD131106 OFZ131106 OPV131106 OZR131106 PJN131106 PTJ131106 QDF131106 QNB131106 QWX131106 RGT131106 RQP131106 SAL131106 SKH131106 SUD131106 TDZ131106 TNV131106 TXR131106 UHN131106 URJ131106 VBF131106 VLB131106 VUX131106 WET131106 WOP131106 WYL131106 S196642 LZ196642 VV196642 AFR196642 APN196642 AZJ196642 BJF196642 BTB196642 CCX196642 CMT196642 CWP196642 DGL196642 DQH196642 EAD196642 EJZ196642 ETV196642 FDR196642 FNN196642 FXJ196642 GHF196642 GRB196642 HAX196642 HKT196642 HUP196642 IEL196642 IOH196642 IYD196642 JHZ196642 JRV196642 KBR196642 KLN196642 KVJ196642 LFF196642 LPB196642 LYX196642 MIT196642 MSP196642 NCL196642 NMH196642 NWD196642 OFZ196642 OPV196642 OZR196642 PJN196642 PTJ196642 QDF196642 QNB196642 QWX196642 RGT196642 RQP196642 SAL196642 SKH196642 SUD196642 TDZ196642 TNV196642 TXR196642 UHN196642 URJ196642 VBF196642 VLB196642 VUX196642 WET196642 WOP196642 WYL196642 S262178 LZ262178 VV262178 AFR262178 APN262178 AZJ262178 BJF262178 BTB262178 CCX262178 CMT262178 CWP262178 DGL262178 DQH262178 EAD262178 EJZ262178 ETV262178 FDR262178 FNN262178 FXJ262178 GHF262178 GRB262178 HAX262178 HKT262178 HUP262178 IEL262178 IOH262178 IYD262178 JHZ262178 JRV262178 KBR262178 KLN262178 KVJ262178 LFF262178 LPB262178 LYX262178 MIT262178 MSP262178 NCL262178 NMH262178 NWD262178 OFZ262178 OPV262178 OZR262178 PJN262178 PTJ262178 QDF262178 QNB262178 QWX262178 RGT262178 RQP262178 SAL262178 SKH262178 SUD262178 TDZ262178 TNV262178 TXR262178 UHN262178 URJ262178 VBF262178 VLB262178 VUX262178 WET262178 WOP262178 WYL262178 S327714 LZ327714 VV327714 AFR327714 APN327714 AZJ327714 BJF327714 BTB327714 CCX327714 CMT327714 CWP327714 DGL327714 DQH327714 EAD327714 EJZ327714 ETV327714 FDR327714 FNN327714 FXJ327714 GHF327714 GRB327714 HAX327714 HKT327714 HUP327714 IEL327714 IOH327714 IYD327714 JHZ327714 JRV327714 KBR327714 KLN327714 KVJ327714 LFF327714 LPB327714 LYX327714 MIT327714 MSP327714 NCL327714 NMH327714 NWD327714 OFZ327714 OPV327714 OZR327714 PJN327714 PTJ327714 QDF327714 QNB327714 QWX327714 RGT327714 RQP327714 SAL327714 SKH327714 SUD327714 TDZ327714 TNV327714 TXR327714 UHN327714 URJ327714 VBF327714 VLB327714 VUX327714 WET327714 WOP327714 WYL327714 S393250 LZ393250 VV393250 AFR393250 APN393250 AZJ393250 BJF393250 BTB393250 CCX393250 CMT393250 CWP393250 DGL393250 DQH393250 EAD393250 EJZ393250 ETV393250 FDR393250 FNN393250 FXJ393250 GHF393250 GRB393250 HAX393250 HKT393250 HUP393250 IEL393250 IOH393250 IYD393250 JHZ393250 JRV393250 KBR393250 KLN393250 KVJ393250 LFF393250 LPB393250 LYX393250 MIT393250 MSP393250 NCL393250 NMH393250 NWD393250 OFZ393250 OPV393250 OZR393250 PJN393250 PTJ393250 QDF393250 QNB393250 QWX393250 RGT393250 RQP393250 SAL393250 SKH393250 SUD393250 TDZ393250 TNV393250 TXR393250 UHN393250 URJ393250 VBF393250 VLB393250 VUX393250 WET393250 WOP393250 WYL393250 S458786 LZ458786 VV458786 AFR458786 APN458786 AZJ458786 BJF458786 BTB458786 CCX458786 CMT458786 CWP458786 DGL458786 DQH458786 EAD458786 EJZ458786 ETV458786 FDR458786 FNN458786 FXJ458786 GHF458786 GRB458786 HAX458786 HKT458786 HUP458786 IEL458786 IOH458786 IYD458786 JHZ458786 JRV458786 KBR458786 KLN458786 KVJ458786 LFF458786 LPB458786 LYX458786 MIT458786 MSP458786 NCL458786 NMH458786 NWD458786 OFZ458786 OPV458786 OZR458786 PJN458786 PTJ458786 QDF458786 QNB458786 QWX458786 RGT458786 RQP458786 SAL458786 SKH458786 SUD458786 TDZ458786 TNV458786 TXR458786 UHN458786 URJ458786 VBF458786 VLB458786 VUX458786 WET458786 WOP458786 WYL458786 S524322 LZ524322 VV524322 AFR524322 APN524322 AZJ524322 BJF524322 BTB524322 CCX524322 CMT524322 CWP524322 DGL524322 DQH524322 EAD524322 EJZ524322 ETV524322 FDR524322 FNN524322 FXJ524322 GHF524322 GRB524322 HAX524322 HKT524322 HUP524322 IEL524322 IOH524322 IYD524322 JHZ524322 JRV524322 KBR524322 KLN524322 KVJ524322 LFF524322 LPB524322 LYX524322 MIT524322 MSP524322 NCL524322 NMH524322 NWD524322 OFZ524322 OPV524322 OZR524322 PJN524322 PTJ524322 QDF524322 QNB524322 QWX524322 RGT524322 RQP524322 SAL524322 SKH524322 SUD524322 TDZ524322 TNV524322 TXR524322 UHN524322 URJ524322 VBF524322 VLB524322 VUX524322 WET524322 WOP524322 WYL524322 S589858 LZ589858 VV589858 AFR589858 APN589858 AZJ589858 BJF589858 BTB589858 CCX589858 CMT589858 CWP589858 DGL589858 DQH589858 EAD589858 EJZ589858 ETV589858 FDR589858 FNN589858 FXJ589858 GHF589858 GRB589858 HAX589858 HKT589858 HUP589858 IEL589858 IOH589858 IYD589858 JHZ589858 JRV589858 KBR589858 KLN589858 KVJ589858 LFF589858 LPB589858 LYX589858 MIT589858 MSP589858 NCL589858 NMH589858 NWD589858 OFZ589858 OPV589858 OZR589858 PJN589858 PTJ589858 QDF589858 QNB589858 QWX589858 RGT589858 RQP589858 SAL589858 SKH589858 SUD589858 TDZ589858 TNV589858 TXR589858 UHN589858 URJ589858 VBF589858 VLB589858 VUX589858 WET589858 WOP589858 WYL589858 S655394 LZ655394 VV655394 AFR655394 APN655394 AZJ655394 BJF655394 BTB655394 CCX655394 CMT655394 CWP655394 DGL655394 DQH655394 EAD655394 EJZ655394 ETV655394 FDR655394 FNN655394 FXJ655394 GHF655394 GRB655394 HAX655394 HKT655394 HUP655394 IEL655394 IOH655394 IYD655394 JHZ655394 JRV655394 KBR655394 KLN655394 KVJ655394 LFF655394 LPB655394 LYX655394 MIT655394 MSP655394 NCL655394 NMH655394 NWD655394 OFZ655394 OPV655394 OZR655394 PJN655394 PTJ655394 QDF655394 QNB655394 QWX655394 RGT655394 RQP655394 SAL655394 SKH655394 SUD655394 TDZ655394 TNV655394 TXR655394 UHN655394 URJ655394 VBF655394 VLB655394 VUX655394 WET655394 WOP655394 WYL655394 S720930 LZ720930 VV720930 AFR720930 APN720930 AZJ720930 BJF720930 BTB720930 CCX720930 CMT720930 CWP720930 DGL720930 DQH720930 EAD720930 EJZ720930 ETV720930 FDR720930 FNN720930 FXJ720930 GHF720930 GRB720930 HAX720930 HKT720930 HUP720930 IEL720930 IOH720930 IYD720930 JHZ720930 JRV720930 KBR720930 KLN720930 KVJ720930 LFF720930 LPB720930 LYX720930 MIT720930 MSP720930 NCL720930 NMH720930 NWD720930 OFZ720930 OPV720930 OZR720930 PJN720930 PTJ720930 QDF720930 QNB720930 QWX720930 RGT720930 RQP720930 SAL720930 SKH720930 SUD720930 TDZ720930 TNV720930 TXR720930 UHN720930 URJ720930 VBF720930 VLB720930 VUX720930 WET720930 WOP720930 WYL720930 S786466 LZ786466 VV786466 AFR786466 APN786466 AZJ786466 BJF786466 BTB786466 CCX786466 CMT786466 CWP786466 DGL786466 DQH786466 EAD786466 EJZ786466 ETV786466 FDR786466 FNN786466 FXJ786466 GHF786466 GRB786466 HAX786466 HKT786466 HUP786466 IEL786466 IOH786466 IYD786466 JHZ786466 JRV786466 KBR786466 KLN786466 KVJ786466 LFF786466 LPB786466 LYX786466 MIT786466 MSP786466 NCL786466 NMH786466 NWD786466 OFZ786466 OPV786466 OZR786466 PJN786466 PTJ786466 QDF786466 QNB786466 QWX786466 RGT786466 RQP786466 SAL786466 SKH786466 SUD786466 TDZ786466 TNV786466 TXR786466 UHN786466 URJ786466 VBF786466 VLB786466 VUX786466 WET786466 WOP786466 WYL786466 S852002 LZ852002 VV852002 AFR852002 APN852002 AZJ852002 BJF852002 BTB852002 CCX852002 CMT852002 CWP852002 DGL852002 DQH852002 EAD852002 EJZ852002 ETV852002 FDR852002 FNN852002 FXJ852002 GHF852002 GRB852002 HAX852002 HKT852002 HUP852002 IEL852002 IOH852002 IYD852002 JHZ852002 JRV852002 KBR852002 KLN852002 KVJ852002 LFF852002 LPB852002 LYX852002 MIT852002 MSP852002 NCL852002 NMH852002 NWD852002 OFZ852002 OPV852002 OZR852002 PJN852002 PTJ852002 QDF852002 QNB852002 QWX852002 RGT852002 RQP852002 SAL852002 SKH852002 SUD852002 TDZ852002 TNV852002 TXR852002 UHN852002 URJ852002 VBF852002 VLB852002 VUX852002 WET852002 WOP852002 WYL852002 S917538 LZ917538 VV917538 AFR917538 APN917538 AZJ917538 BJF917538 BTB917538 CCX917538 CMT917538 CWP917538 DGL917538 DQH917538 EAD917538 EJZ917538 ETV917538 FDR917538 FNN917538 FXJ917538 GHF917538 GRB917538 HAX917538 HKT917538 HUP917538 IEL917538 IOH917538 IYD917538 JHZ917538 JRV917538 KBR917538 KLN917538 KVJ917538 LFF917538 LPB917538 LYX917538 MIT917538 MSP917538 NCL917538 NMH917538 NWD917538 OFZ917538 OPV917538 OZR917538 PJN917538 PTJ917538 QDF917538 QNB917538 QWX917538 RGT917538 RQP917538 SAL917538 SKH917538 SUD917538 TDZ917538 TNV917538 TXR917538 UHN917538 URJ917538 VBF917538 VLB917538 VUX917538 WET917538 WOP917538 WYL917538 S983074 LZ983074 VV983074 AFR983074 APN983074 AZJ983074 BJF983074 BTB983074 CCX983074 CMT983074 CWP983074 DGL983074 DQH983074 EAD983074 EJZ983074 ETV983074 FDR983074 FNN983074 FXJ983074 GHF983074 GRB983074 HAX983074 HKT983074 HUP983074 IEL983074 IOH983074 IYD983074 JHZ983074 JRV983074 KBR983074 KLN983074 KVJ983074 LFF983074 LPB983074 LYX983074 MIT983074 MSP983074 NCL983074 NMH983074 NWD983074 OFZ983074 OPV983074 OZR983074 PJN983074 PTJ983074 QDF983074 QNB983074 QWX983074 RGT983074 RQP983074 SAL983074 SKH983074 SUD983074 TDZ983074 TNV983074 TXR983074 UHN983074 URJ983074 VBF983074 VLB983074 VUX983074 WET983074 WOP983074 WYL983074 U524322 U589858 MB65570 VX65570 AFT65570 APP65570 AZL65570 BJH65570 BTD65570 CCZ65570 CMV65570 CWR65570 DGN65570 DQJ65570 EAF65570 EKB65570 ETX65570 FDT65570 FNP65570 FXL65570 GHH65570 GRD65570 HAZ65570 HKV65570 HUR65570 IEN65570 IOJ65570 IYF65570 JIB65570 JRX65570 KBT65570 KLP65570 KVL65570 LFH65570 LPD65570 LYZ65570 MIV65570 MSR65570 NCN65570 NMJ65570 NWF65570 OGB65570 OPX65570 OZT65570 PJP65570 PTL65570 QDH65570 QND65570 QWZ65570 RGV65570 RQR65570 SAN65570 SKJ65570 SUF65570 TEB65570 TNX65570 TXT65570 UHP65570 URL65570 VBH65570 VLD65570 VUZ65570 WEV65570 WOR65570 WYN65570 U655394 MB131106 VX131106 AFT131106 APP131106 AZL131106 BJH131106 BTD131106 CCZ131106 CMV131106 CWR131106 DGN131106 DQJ131106 EAF131106 EKB131106 ETX131106 FDT131106 FNP131106 FXL131106 GHH131106 GRD131106 HAZ131106 HKV131106 HUR131106 IEN131106 IOJ131106 IYF131106 JIB131106 JRX131106 KBT131106 KLP131106 KVL131106 LFH131106 LPD131106 LYZ131106 MIV131106 MSR131106 NCN131106 NMJ131106 NWF131106 OGB131106 OPX131106 OZT131106 PJP131106 PTL131106 QDH131106 QND131106 QWZ131106 RGV131106 RQR131106 SAN131106 SKJ131106 SUF131106 TEB131106 TNX131106 TXT131106 UHP131106 URL131106 VBH131106 VLD131106 VUZ131106 WEV131106 WOR131106 WYN131106 U720930 MB196642 VX196642 AFT196642 APP196642 AZL196642 BJH196642 BTD196642 CCZ196642 CMV196642 CWR196642 DGN196642 DQJ196642 EAF196642 EKB196642 ETX196642 FDT196642 FNP196642 FXL196642 GHH196642 GRD196642 HAZ196642 HKV196642 HUR196642 IEN196642 IOJ196642 IYF196642 JIB196642 JRX196642 KBT196642 KLP196642 KVL196642 LFH196642 LPD196642 LYZ196642 MIV196642 MSR196642 NCN196642 NMJ196642 NWF196642 OGB196642 OPX196642 OZT196642 PJP196642 PTL196642 QDH196642 QND196642 QWZ196642 RGV196642 RQR196642 SAN196642 SKJ196642 SUF196642 TEB196642 TNX196642 TXT196642 UHP196642 URL196642 VBH196642 VLD196642 VUZ196642 WEV196642 WOR196642 WYN196642 U786466 MB262178 VX262178 AFT262178 APP262178 AZL262178 BJH262178 BTD262178 CCZ262178 CMV262178 CWR262178 DGN262178 DQJ262178 EAF262178 EKB262178 ETX262178 FDT262178 FNP262178 FXL262178 GHH262178 GRD262178 HAZ262178 HKV262178 HUR262178 IEN262178 IOJ262178 IYF262178 JIB262178 JRX262178 KBT262178 KLP262178 KVL262178 LFH262178 LPD262178 LYZ262178 MIV262178 MSR262178 NCN262178 NMJ262178 NWF262178 OGB262178 OPX262178 OZT262178 PJP262178 PTL262178 QDH262178 QND262178 QWZ262178 RGV262178 RQR262178 SAN262178 SKJ262178 SUF262178 TEB262178 TNX262178 TXT262178 UHP262178 URL262178 VBH262178 VLD262178 VUZ262178 WEV262178 WOR262178 WYN262178 U852002 MB327714 VX327714 AFT327714 APP327714 AZL327714 BJH327714 BTD327714 CCZ327714 CMV327714 CWR327714 DGN327714 DQJ327714 EAF327714 EKB327714 ETX327714 FDT327714 FNP327714 FXL327714 GHH327714 GRD327714 HAZ327714 HKV327714 HUR327714 IEN327714 IOJ327714 IYF327714 JIB327714 JRX327714 KBT327714 KLP327714 KVL327714 LFH327714 LPD327714 LYZ327714 MIV327714 MSR327714 NCN327714 NMJ327714 NWF327714 OGB327714 OPX327714 OZT327714 PJP327714 PTL327714 QDH327714 QND327714 QWZ327714 RGV327714 RQR327714 SAN327714 SKJ327714 SUF327714 TEB327714 TNX327714 TXT327714 UHP327714 URL327714 VBH327714 VLD327714 VUZ327714 WEV327714 WOR327714 WYN327714 U917538 MB393250 VX393250 AFT393250 APP393250 AZL393250 BJH393250 BTD393250 CCZ393250 CMV393250 CWR393250 DGN393250 DQJ393250 EAF393250 EKB393250 ETX393250 FDT393250 FNP393250 FXL393250 GHH393250 GRD393250 HAZ393250 HKV393250 HUR393250 IEN393250 IOJ393250 IYF393250 JIB393250 JRX393250 KBT393250 KLP393250 KVL393250 LFH393250 LPD393250 LYZ393250 MIV393250 MSR393250 NCN393250 NMJ393250 NWF393250 OGB393250 OPX393250 OZT393250 PJP393250 PTL393250 QDH393250 QND393250 QWZ393250 RGV393250 RQR393250 SAN393250 SKJ393250 SUF393250 TEB393250 TNX393250 TXT393250 UHP393250 URL393250 VBH393250 VLD393250 VUZ393250 WEV393250 WOR393250 WYN393250 U983074 MB458786 VX458786 AFT458786 APP458786 AZL458786 BJH458786 BTD458786 CCZ458786 CMV458786 CWR458786 DGN458786 DQJ458786 EAF458786 EKB458786 ETX458786 FDT458786 FNP458786 FXL458786 GHH458786 GRD458786 HAZ458786 HKV458786 HUR458786 IEN458786 IOJ458786 IYF458786 JIB458786 JRX458786 KBT458786 KLP458786 KVL458786 LFH458786 LPD458786 LYZ458786 MIV458786 MSR458786 NCN458786 NMJ458786 NWF458786 OGB458786 OPX458786 OZT458786 PJP458786 PTL458786 QDH458786 QND458786 QWZ458786 RGV458786 RQR458786 SAN458786 SKJ458786 SUF458786 TEB458786 TNX458786 TXT458786 UHP458786 URL458786 VBH458786 VLD458786 VUZ458786 WEV458786 WOR458786 WYN458786 U65570 MB524322 VX524322 AFT524322 APP524322 AZL524322 BJH524322 BTD524322 CCZ524322 CMV524322 CWR524322 DGN524322 DQJ524322 EAF524322 EKB524322 ETX524322 FDT524322 FNP524322 FXL524322 GHH524322 GRD524322 HAZ524322 HKV524322 HUR524322 IEN524322 IOJ524322 IYF524322 JIB524322 JRX524322 KBT524322 KLP524322 KVL524322 LFH524322 LPD524322 LYZ524322 MIV524322 MSR524322 NCN524322 NMJ524322 NWF524322 OGB524322 OPX524322 OZT524322 PJP524322 PTL524322 QDH524322 QND524322 QWZ524322 RGV524322 RQR524322 SAN524322 SKJ524322 SUF524322 TEB524322 TNX524322 TXT524322 UHP524322 URL524322 VBH524322 VLD524322 VUZ524322 WEV524322 WOR524322 WYN524322 U131106 MB589858 VX589858 AFT589858 APP589858 AZL589858 BJH589858 BTD589858 CCZ589858 CMV589858 CWR589858 DGN589858 DQJ589858 EAF589858 EKB589858 ETX589858 FDT589858 FNP589858 FXL589858 GHH589858 GRD589858 HAZ589858 HKV589858 HUR589858 IEN589858 IOJ589858 IYF589858 JIB589858 JRX589858 KBT589858 KLP589858 KVL589858 LFH589858 LPD589858 LYZ589858 MIV589858 MSR589858 NCN589858 NMJ589858 NWF589858 OGB589858 OPX589858 OZT589858 PJP589858 PTL589858 QDH589858 QND589858 QWZ589858 RGV589858 RQR589858 SAN589858 SKJ589858 SUF589858 TEB589858 TNX589858 TXT589858 UHP589858 URL589858 VBH589858 VLD589858 VUZ589858 WEV589858 WOR589858 WYN589858 U196642 MB655394 VX655394 AFT655394 APP655394 AZL655394 BJH655394 BTD655394 CCZ655394 CMV655394 CWR655394 DGN655394 DQJ655394 EAF655394 EKB655394 ETX655394 FDT655394 FNP655394 FXL655394 GHH655394 GRD655394 HAZ655394 HKV655394 HUR655394 IEN655394 IOJ655394 IYF655394 JIB655394 JRX655394 KBT655394 KLP655394 KVL655394 LFH655394 LPD655394 LYZ655394 MIV655394 MSR655394 NCN655394 NMJ655394 NWF655394 OGB655394 OPX655394 OZT655394 PJP655394 PTL655394 QDH655394 QND655394 QWZ655394 RGV655394 RQR655394 SAN655394 SKJ655394 SUF655394 TEB655394 TNX655394 TXT655394 UHP655394 URL655394 VBH655394 VLD655394 VUZ655394 WEV655394 WOR655394 WYN655394 U262178 MB720930 VX720930 AFT720930 APP720930 AZL720930 BJH720930 BTD720930 CCZ720930 CMV720930 CWR720930 DGN720930 DQJ720930 EAF720930 EKB720930 ETX720930 FDT720930 FNP720930 FXL720930 GHH720930 GRD720930 HAZ720930 HKV720930 HUR720930 IEN720930 IOJ720930 IYF720930 JIB720930 JRX720930 KBT720930 KLP720930 KVL720930 LFH720930 LPD720930 LYZ720930 MIV720930 MSR720930 NCN720930 NMJ720930 NWF720930 OGB720930 OPX720930 OZT720930 PJP720930 PTL720930 QDH720930 QND720930 QWZ720930 RGV720930 RQR720930 SAN720930 SKJ720930 SUF720930 TEB720930 TNX720930 TXT720930 UHP720930 URL720930 VBH720930 VLD720930 VUZ720930 WEV720930 WOR720930 WYN720930 WYN24 MB786466 VX786466 AFT786466 APP786466 AZL786466 BJH786466 BTD786466 CCZ786466 CMV786466 CWR786466 DGN786466 DQJ786466 EAF786466 EKB786466 ETX786466 FDT786466 FNP786466 FXL786466 GHH786466 GRD786466 HAZ786466 HKV786466 HUR786466 IEN786466 IOJ786466 IYF786466 JIB786466 JRX786466 KBT786466 KLP786466 KVL786466 LFH786466 LPD786466 LYZ786466 MIV786466 MSR786466 NCN786466 NMJ786466 NWF786466 OGB786466 OPX786466 OZT786466 PJP786466 PTL786466 QDH786466 QND786466 QWZ786466 RGV786466 RQR786466 SAN786466 SKJ786466 SUF786466 TEB786466 TNX786466 TXT786466 UHP786466 URL786466 VBH786466 VLD786466 VUZ786466 WEV786466 WOR786466 WYN786466 U24 MB852002 VX852002 AFT852002 APP852002 AZL852002 BJH852002 BTD852002 CCZ852002 CMV852002 CWR852002 DGN852002 DQJ852002 EAF852002 EKB852002 ETX852002 FDT852002 FNP852002 FXL852002 GHH852002 GRD852002 HAZ852002 HKV852002 HUR852002 IEN852002 IOJ852002 IYF852002 JIB852002 JRX852002 KBT852002 KLP852002 KVL852002 LFH852002 LPD852002 LYZ852002 MIV852002 MSR852002 NCN852002 NMJ852002 NWF852002 OGB852002 OPX852002 OZT852002 PJP852002 PTL852002 QDH852002 QND852002 QWZ852002 RGV852002 RQR852002 SAN852002 SKJ852002 SUF852002 TEB852002 TNX852002 TXT852002 UHP852002 URL852002 VBH852002 VLD852002 VUZ852002 WEV852002 WOR852002 WYN852002 MB917538 VX917538 AFT917538 APP917538 AZL917538 BJH917538 BTD917538 CCZ917538 CMV917538 CWR917538 DGN917538 DQJ917538 EAF917538 EKB917538 ETX917538 FDT917538 FNP917538 FXL917538 GHH917538 GRD917538 HAZ917538 HKV917538 HUR917538 IEN917538 IOJ917538 IYF917538 JIB917538 JRX917538 KBT917538 KLP917538 KVL917538 LFH917538 LPD917538 LYZ917538 MIV917538 MSR917538 NCN917538 NMJ917538 NWF917538 OGB917538 OPX917538 OZT917538 PJP917538 PTL917538 QDH917538 QND917538 QWZ917538 RGV917538 RQR917538 SAN917538 SKJ917538 SUF917538 TEB917538 TNX917538 TXT917538 UHP917538 URL917538 VBH917538 VLD917538 VUZ917538 WEV917538 WOR917538 WYN917538 WYN983074 MB983074 VX983074 AFT983074 APP983074 AZL983074 BJH983074 BTD983074 CCZ983074 CMV983074 CWR983074 DGN983074 DQJ983074 EAF983074 EKB983074 ETX983074 FDT983074 FNP983074 FXL983074 GHH983074 GRD983074 HAZ983074 HKV983074 HUR983074 IEN983074 IOJ983074 IYF983074 JIB983074 JRX983074 KBT983074 KLP983074 KVL983074 LFH983074 LPD983074 LYZ983074 MIV983074 MSR983074 NCN983074 NMJ983074 NWF983074 OGB983074 OPX983074 OZT983074 PJP983074 PTL983074 QDH983074 QND983074 QWZ983074 RGV983074 RQR983074 SAN983074 SKJ983074 SUF983074 TEB983074 TNX983074 TXT983074 UHP983074 URL983074 VBH983074 VLD983074 VUZ983074 WEV983074 WOR98307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14 U393250 U28 S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458786 Z65570 Z131106 Z196642 Z262178 Z327714 Z393250 Z458786 Z524322 Z589858 Z655394 Z720930 Z786466 Z852002 Z917538 Z983074 AB589858 AB655394 AB720930 AB786466 AB852002 AB917538 AB983074 AB65570 AB131106 AB196642 AB262178 AB28 AB327714 AB393250 AB24 AB458786 Z24 Z28 AB524322 AG65570 AG131106 AG196642 AG262178 AG327714 AG393250 AG458786 AG524322 AG589858 AG655394 AG720930 AG786466 AG852002 AG917538 AG983074 AI589858 AI655394 AI720930 AI786466 AI852002 AI917538 AI983074 AI65570 AI131106 AI196642 AI262178 AI28 AI327714 AI393250 AI24 AI458786 AG28 AG24 AI524322 AN65570 AN131106 AN196642 AN262178 AN327714 AN393250 AN458786 AN524322 AN589858 AN655394 AN720930 AN786466 AN852002 AN917538 AN983074 AP589858 AP655394 AP720930 AP786466 AP852002 AP917538 AP983074 AP65570 AP131106 AP196642 AP262178 AP28 AP327714 AP393250 AP24 AP458786 AN28 AN24 AP524322 AU65570 AU131106 AU196642 AU262178 AU327714 AU393250 AU458786 AU524322 AU589858 AU655394 AU720930 AU786466 AU852002 AU917538 AU983074 AW589858 AW655394 AW720930 AW786466 AW852002 AW917538 AW983074 AW65570 AW131106 AW196642 AW262178 AW28 AW327714 AW393250 AW24 AW458786 AU28 AU24 AW524322 BB65570 BB131106 BB196642 BB262178 BB327714 BB393250 BB458786 BB524322 BB589858 BB655394 BB720930 BB786466 BB852002 BB917538 BB983074 BD589858 BD655394 BD720930 BD786466 BD852002 BD917538 BD983074 BD65570 BD131106 BD196642 BD262178 BD28 BD327714 BD393250 BD24 BD458786 BB28 BB24 BD524322 BI65570 BI131106 BI196642 BI262178 BI327714 BI393250 BI458786 BI524322 BI589858 BI655394 BI720930 BI786466 BI852002 BI917538 BI983074 BK589858 BK655394 BK720930 BK786466 BK852002 BK917538 BK983074 BK65570 BK131106 BK196642 BK262178 BK28 BK327714 BK393250 BK24 BK458786 BI28 BI24 BK524322 BP65570 BP131106 BP196642 BP262178 BP327714 BP393250 BP458786 BP524322 BP589858 BP655394 BP720930 BP786466 BP852002 BP917538 BP983074 BR589858 BR655394 BR720930 BR786466 BR852002 BR917538 BR983074 BR65570 BR131106 BR196642 BR262178 BR28 BR327714 BR393250 BR24 BR458786 BP28 BP24 BR524322 BW65570 BW131106 BW196642 BW262178 BW327714 BW393250 BW458786 BW524322 BW589858 BW655394 BW720930 BW786466 BW852002 BW917538 BW983074 BY589858 BY655394 BY720930 BY786466 BY852002 BY917538 BY983074 BY65570 BY131106 BY196642 BY262178 BY28 BY327714 BY393250 BY24 BY458786 BW28 BW24 BY524322 CD65570 CD131106 CD196642 CD262178 CD327714 CD393250 CD458786 CD524322 CD589858 CD655394 CD720930 CD786466 CD852002 CD917538 CD983074 CF524322 CF589858 CF655394 CF720930 CF786466 CF852002 CF917538 CF983074 CF65570 CF131106 CF196642 CF262178 CF28 CF327714 CF393250 CF24 CD28 CF458786 CD24 LZ34 S34 WYN34 WOR34 WEV34 VUZ34 VLD34 VBH34 URL34 UHP34 TXT34 TNX34 TEB34 SUF34 SKJ34 SAN34 RQR34 RGV34 QWZ34 QND34 QDH34 PTL34 PJP34 OZT34 OPX34 OGB34 NWF34 NMJ34 NCN34 MSR34 MIV34 LYZ34 LPD34 LFH34 KVL34 KLP34 KBT34 JRX34 JIB34 IYF34 IOJ34 IEN34 HUR34 HKV34 HAZ34 GRD34 GHH34 FXL34 FNP34 FDT34 ETX34 EKB34 EAF34 DQJ34 DGN34 CWR34 CMV34 CCZ34 BTD34 BJH34 AZL34 APP34 AFT34 VX34 VV34 MB34 WYL34 WOP34 WET34 VUX34 VLB34 VBF34 URJ34 UHN34 TXR34 TNV34 TDZ34 SUD34 SKH34 SAL34 RQP34 RGT34 QWX34 QNB34 QDF34 PTJ34 PJN34 OZR34 OPV34 OFZ34 NWD34 NMH34 NCL34 MSP34 MIT34 LYX34 LPB34 LFF34 KVJ34 KLN34 KBR34 JRV34 JHZ34 IYD34 IOH34 IEL34 HUP34 HKT34 HAX34 GRB34 GHF34 FXJ34 FNN34 FDR34 ETV34 EJZ34 EAD34 DQH34 DGL34 CWP34 CMT34 CCX34 BTB34 BJF34 AZJ34 APN34 AFR34 U34 Z34 AB34 AG34 AI34 AN34 AP34 AU34 AW34 BB34 BD34 BI34 BK34 BP34 BR34 BW34 BY34 CD34 CF34 LZ38 S38 WYN38 WOR38 WEV38 VUZ38 VLD38 VBH38 URL38 UHP38 TXT38 TNX38 TEB38 SUF38 SKJ38 SAN38 RQR38 RGV38 QWZ38 QND38 QDH38 PTL38 PJP38 OZT38 OPX38 OGB38 NWF38 NMJ38 NCN38 MSR38 MIV38 LYZ38 LPD38 LFH38 KVL38 KLP38 KBT38 JRX38 JIB38 IYF38 IOJ38 IEN38 HUR38 HKV38 HAZ38 GRD38 GHH38 FXL38 FNP38 FDT38 ETX38 EKB38 EAF38 DQJ38 DGN38 CWR38 CMV38 CCZ38 BTD38 BJH38 AZL38 APP38 AFT38 VX38 VV38 MB38 WYL38 WOP38 WET38 VUX38 VLB38 VBF38 URJ38 UHN38 TXR38 TNV38 TDZ38 SUD38 SKH38 SAL38 RQP38 RGT38 QWX38 QNB38 QDF38 PTJ38 PJN38 OZR38 OPV38 OFZ38 NWD38 NMH38 NCL38 MSP38 MIT38 LYX38 LPB38 LFF38 KVJ38 KLN38 KBR38 JRV38 JHZ38 IYD38 IOH38 IEL38 HUP38 HKT38 HAX38 GRB38 GHF38 FXJ38 FNN38 FDR38 ETV38 EJZ38 EAD38 DQH38 DGL38 CWP38 CMT38 CCX38 BTB38 BJF38 AZJ38 APN38 AFR38 U38 Z38 AB38 AG38 AI38 AN38 AP38 AU38 AW38 BB38 BD38 BI38 BK38 BP38 BR38 BW38 BY38 CD38 CF3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0 LY65570 VU65570 AFQ65570 APM65570 AZI65570 BJE65570 BTA65570 CCW65570 CMS65570 CWO65570 DGK65570 DQG65570 EAC65570 EJY65570 ETU65570 FDQ65570 FNM65570 FXI65570 GHE65570 GRA65570 HAW65570 HKS65570 HUO65570 IEK65570 IOG65570 IYC65570 JHY65570 JRU65570 KBQ65570 KLM65570 KVI65570 LFE65570 LPA65570 LYW65570 MIS65570 MSO65570 NCK65570 NMG65570 NWC65570 OFY65570 OPU65570 OZQ65570 PJM65570 PTI65570 QDE65570 QNA65570 QWW65570 RGS65570 RQO65570 SAK65570 SKG65570 SUC65570 TDY65570 TNU65570 TXQ65570 UHM65570 URI65570 VBE65570 VLA65570 VUW65570 WES65570 WOO65570 WYK65570 R131106 LY131106 VU131106 AFQ131106 APM131106 AZI131106 BJE131106 BTA131106 CCW131106 CMS131106 CWO131106 DGK131106 DQG131106 EAC131106 EJY131106 ETU131106 FDQ131106 FNM131106 FXI131106 GHE131106 GRA131106 HAW131106 HKS131106 HUO131106 IEK131106 IOG131106 IYC131106 JHY131106 JRU131106 KBQ131106 KLM131106 KVI131106 LFE131106 LPA131106 LYW131106 MIS131106 MSO131106 NCK131106 NMG131106 NWC131106 OFY131106 OPU131106 OZQ131106 PJM131106 PTI131106 QDE131106 QNA131106 QWW131106 RGS131106 RQO131106 SAK131106 SKG131106 SUC131106 TDY131106 TNU131106 TXQ131106 UHM131106 URI131106 VBE131106 VLA131106 VUW131106 WES131106 WOO131106 WYK131106 R196642 LY196642 VU196642 AFQ196642 APM196642 AZI196642 BJE196642 BTA196642 CCW196642 CMS196642 CWO196642 DGK196642 DQG196642 EAC196642 EJY196642 ETU196642 FDQ196642 FNM196642 FXI196642 GHE196642 GRA196642 HAW196642 HKS196642 HUO196642 IEK196642 IOG196642 IYC196642 JHY196642 JRU196642 KBQ196642 KLM196642 KVI196642 LFE196642 LPA196642 LYW196642 MIS196642 MSO196642 NCK196642 NMG196642 NWC196642 OFY196642 OPU196642 OZQ196642 PJM196642 PTI196642 QDE196642 QNA196642 QWW196642 RGS196642 RQO196642 SAK196642 SKG196642 SUC196642 TDY196642 TNU196642 TXQ196642 UHM196642 URI196642 VBE196642 VLA196642 VUW196642 WES196642 WOO196642 WYK196642 R262178 LY262178 VU262178 AFQ262178 APM262178 AZI262178 BJE262178 BTA262178 CCW262178 CMS262178 CWO262178 DGK262178 DQG262178 EAC262178 EJY262178 ETU262178 FDQ262178 FNM262178 FXI262178 GHE262178 GRA262178 HAW262178 HKS262178 HUO262178 IEK262178 IOG262178 IYC262178 JHY262178 JRU262178 KBQ262178 KLM262178 KVI262178 LFE262178 LPA262178 LYW262178 MIS262178 MSO262178 NCK262178 NMG262178 NWC262178 OFY262178 OPU262178 OZQ262178 PJM262178 PTI262178 QDE262178 QNA262178 QWW262178 RGS262178 RQO262178 SAK262178 SKG262178 SUC262178 TDY262178 TNU262178 TXQ262178 UHM262178 URI262178 VBE262178 VLA262178 VUW262178 WES262178 WOO262178 WYK262178 R327714 LY327714 VU327714 AFQ327714 APM327714 AZI327714 BJE327714 BTA327714 CCW327714 CMS327714 CWO327714 DGK327714 DQG327714 EAC327714 EJY327714 ETU327714 FDQ327714 FNM327714 FXI327714 GHE327714 GRA327714 HAW327714 HKS327714 HUO327714 IEK327714 IOG327714 IYC327714 JHY327714 JRU327714 KBQ327714 KLM327714 KVI327714 LFE327714 LPA327714 LYW327714 MIS327714 MSO327714 NCK327714 NMG327714 NWC327714 OFY327714 OPU327714 OZQ327714 PJM327714 PTI327714 QDE327714 QNA327714 QWW327714 RGS327714 RQO327714 SAK327714 SKG327714 SUC327714 TDY327714 TNU327714 TXQ327714 UHM327714 URI327714 VBE327714 VLA327714 VUW327714 WES327714 WOO327714 WYK327714 R393250 LY393250 VU393250 AFQ393250 APM393250 AZI393250 BJE393250 BTA393250 CCW393250 CMS393250 CWO393250 DGK393250 DQG393250 EAC393250 EJY393250 ETU393250 FDQ393250 FNM393250 FXI393250 GHE393250 GRA393250 HAW393250 HKS393250 HUO393250 IEK393250 IOG393250 IYC393250 JHY393250 JRU393250 KBQ393250 KLM393250 KVI393250 LFE393250 LPA393250 LYW393250 MIS393250 MSO393250 NCK393250 NMG393250 NWC393250 OFY393250 OPU393250 OZQ393250 PJM393250 PTI393250 QDE393250 QNA393250 QWW393250 RGS393250 RQO393250 SAK393250 SKG393250 SUC393250 TDY393250 TNU393250 TXQ393250 UHM393250 URI393250 VBE393250 VLA393250 VUW393250 WES393250 WOO393250 WYK393250 R458786 LY458786 VU458786 AFQ458786 APM458786 AZI458786 BJE458786 BTA458786 CCW458786 CMS458786 CWO458786 DGK458786 DQG458786 EAC458786 EJY458786 ETU458786 FDQ458786 FNM458786 FXI458786 GHE458786 GRA458786 HAW458786 HKS458786 HUO458786 IEK458786 IOG458786 IYC458786 JHY458786 JRU458786 KBQ458786 KLM458786 KVI458786 LFE458786 LPA458786 LYW458786 MIS458786 MSO458786 NCK458786 NMG458786 NWC458786 OFY458786 OPU458786 OZQ458786 PJM458786 PTI458786 QDE458786 QNA458786 QWW458786 RGS458786 RQO458786 SAK458786 SKG458786 SUC458786 TDY458786 TNU458786 TXQ458786 UHM458786 URI458786 VBE458786 VLA458786 VUW458786 WES458786 WOO458786 WYK458786 R524322 LY524322 VU524322 AFQ524322 APM524322 AZI524322 BJE524322 BTA524322 CCW524322 CMS524322 CWO524322 DGK524322 DQG524322 EAC524322 EJY524322 ETU524322 FDQ524322 FNM524322 FXI524322 GHE524322 GRA524322 HAW524322 HKS524322 HUO524322 IEK524322 IOG524322 IYC524322 JHY524322 JRU524322 KBQ524322 KLM524322 KVI524322 LFE524322 LPA524322 LYW524322 MIS524322 MSO524322 NCK524322 NMG524322 NWC524322 OFY524322 OPU524322 OZQ524322 PJM524322 PTI524322 QDE524322 QNA524322 QWW524322 RGS524322 RQO524322 SAK524322 SKG524322 SUC524322 TDY524322 TNU524322 TXQ524322 UHM524322 URI524322 VBE524322 VLA524322 VUW524322 WES524322 WOO524322 WYK524322 R589858 LY589858 VU589858 AFQ589858 APM589858 AZI589858 BJE589858 BTA589858 CCW589858 CMS589858 CWO589858 DGK589858 DQG589858 EAC589858 EJY589858 ETU589858 FDQ589858 FNM589858 FXI589858 GHE589858 GRA589858 HAW589858 HKS589858 HUO589858 IEK589858 IOG589858 IYC589858 JHY589858 JRU589858 KBQ589858 KLM589858 KVI589858 LFE589858 LPA589858 LYW589858 MIS589858 MSO589858 NCK589858 NMG589858 NWC589858 OFY589858 OPU589858 OZQ589858 PJM589858 PTI589858 QDE589858 QNA589858 QWW589858 RGS589858 RQO589858 SAK589858 SKG589858 SUC589858 TDY589858 TNU589858 TXQ589858 UHM589858 URI589858 VBE589858 VLA589858 VUW589858 WES589858 WOO589858 WYK589858 R655394 LY655394 VU655394 AFQ655394 APM655394 AZI655394 BJE655394 BTA655394 CCW655394 CMS655394 CWO655394 DGK655394 DQG655394 EAC655394 EJY655394 ETU655394 FDQ655394 FNM655394 FXI655394 GHE655394 GRA655394 HAW655394 HKS655394 HUO655394 IEK655394 IOG655394 IYC655394 JHY655394 JRU655394 KBQ655394 KLM655394 KVI655394 LFE655394 LPA655394 LYW655394 MIS655394 MSO655394 NCK655394 NMG655394 NWC655394 OFY655394 OPU655394 OZQ655394 PJM655394 PTI655394 QDE655394 QNA655394 QWW655394 RGS655394 RQO655394 SAK655394 SKG655394 SUC655394 TDY655394 TNU655394 TXQ655394 UHM655394 URI655394 VBE655394 VLA655394 VUW655394 WES655394 WOO655394 WYK655394 R720930 LY720930 VU720930 AFQ720930 APM720930 AZI720930 BJE720930 BTA720930 CCW720930 CMS720930 CWO720930 DGK720930 DQG720930 EAC720930 EJY720930 ETU720930 FDQ720930 FNM720930 FXI720930 GHE720930 GRA720930 HAW720930 HKS720930 HUO720930 IEK720930 IOG720930 IYC720930 JHY720930 JRU720930 KBQ720930 KLM720930 KVI720930 LFE720930 LPA720930 LYW720930 MIS720930 MSO720930 NCK720930 NMG720930 NWC720930 OFY720930 OPU720930 OZQ720930 PJM720930 PTI720930 QDE720930 QNA720930 QWW720930 RGS720930 RQO720930 SAK720930 SKG720930 SUC720930 TDY720930 TNU720930 TXQ720930 UHM720930 URI720930 VBE720930 VLA720930 VUW720930 WES720930 WOO720930 WYK720930 R786466 LY786466 VU786466 AFQ786466 APM786466 AZI786466 BJE786466 BTA786466 CCW786466 CMS786466 CWO786466 DGK786466 DQG786466 EAC786466 EJY786466 ETU786466 FDQ786466 FNM786466 FXI786466 GHE786466 GRA786466 HAW786466 HKS786466 HUO786466 IEK786466 IOG786466 IYC786466 JHY786466 JRU786466 KBQ786466 KLM786466 KVI786466 LFE786466 LPA786466 LYW786466 MIS786466 MSO786466 NCK786466 NMG786466 NWC786466 OFY786466 OPU786466 OZQ786466 PJM786466 PTI786466 QDE786466 QNA786466 QWW786466 RGS786466 RQO786466 SAK786466 SKG786466 SUC786466 TDY786466 TNU786466 TXQ786466 UHM786466 URI786466 VBE786466 VLA786466 VUW786466 WES786466 WOO786466 WYK786466 R852002 LY852002 VU852002 AFQ852002 APM852002 AZI852002 BJE852002 BTA852002 CCW852002 CMS852002 CWO852002 DGK852002 DQG852002 EAC852002 EJY852002 ETU852002 FDQ852002 FNM852002 FXI852002 GHE852002 GRA852002 HAW852002 HKS852002 HUO852002 IEK852002 IOG852002 IYC852002 JHY852002 JRU852002 KBQ852002 KLM852002 KVI852002 LFE852002 LPA852002 LYW852002 MIS852002 MSO852002 NCK852002 NMG852002 NWC852002 OFY852002 OPU852002 OZQ852002 PJM852002 PTI852002 QDE852002 QNA852002 QWW852002 RGS852002 RQO852002 SAK852002 SKG852002 SUC852002 TDY852002 TNU852002 TXQ852002 UHM852002 URI852002 VBE852002 VLA852002 VUW852002 WES852002 WOO852002 WYK852002 R917538 LY917538 VU917538 AFQ917538 APM917538 AZI917538 BJE917538 BTA917538 CCW917538 CMS917538 CWO917538 DGK917538 DQG917538 EAC917538 EJY917538 ETU917538 FDQ917538 FNM917538 FXI917538 GHE917538 GRA917538 HAW917538 HKS917538 HUO917538 IEK917538 IOG917538 IYC917538 JHY917538 JRU917538 KBQ917538 KLM917538 KVI917538 LFE917538 LPA917538 LYW917538 MIS917538 MSO917538 NCK917538 NMG917538 NWC917538 OFY917538 OPU917538 OZQ917538 PJM917538 PTI917538 QDE917538 QNA917538 QWW917538 RGS917538 RQO917538 SAK917538 SKG917538 SUC917538 TDY917538 TNU917538 TXQ917538 UHM917538 URI917538 VBE917538 VLA917538 VUW917538 WES917538 WOO917538 WYK917538 R983074 LY983074 VU983074 AFQ983074 APM983074 AZI983074 BJE983074 BTA983074 CCW983074 CMS983074 CWO983074 DGK983074 DQG983074 EAC983074 EJY983074 ETU983074 FDQ983074 FNM983074 FXI983074 GHE983074 GRA983074 HAW983074 HKS983074 HUO983074 IEK983074 IOG983074 IYC983074 JHY983074 JRU983074 KBQ983074 KLM983074 KVI983074 LFE983074 LPA983074 LYW983074 MIS983074 MSO983074 NCK983074 NMG983074 NWC983074 OFY983074 OPU983074 OZQ983074 PJM983074 PTI983074 QDE983074 QNA983074 QWW983074 RGS983074 RQO983074 SAK983074 SKG983074 SUC983074 TDY983074 TNU983074 TXQ983074 UHM983074 URI983074 VBE983074 VLA983074 VUW983074 WES983074 WOO983074 WYK983074 WYM983074 T65570 MA65570 VW65570 AFS65570 APO65570 AZK65570 BJG65570 BTC65570 CCY65570 CMU65570 CWQ65570 DGM65570 DQI65570 EAE65570 EKA65570 ETW65570 FDS65570 FNO65570 FXK65570 GHG65570 GRC65570 HAY65570 HKU65570 HUQ65570 IEM65570 IOI65570 IYE65570 JIA65570 JRW65570 KBS65570 KLO65570 KVK65570 LFG65570 LPC65570 LYY65570 MIU65570 MSQ65570 NCM65570 NMI65570 NWE65570 OGA65570 OPW65570 OZS65570 PJO65570 PTK65570 QDG65570 QNC65570 QWY65570 RGU65570 RQQ65570 SAM65570 SKI65570 SUE65570 TEA65570 TNW65570 TXS65570 UHO65570 URK65570 VBG65570 VLC65570 VUY65570 WEU65570 WOQ65570 WYM65570 T131106 MA131106 VW131106 AFS131106 APO131106 AZK131106 BJG131106 BTC131106 CCY131106 CMU131106 CWQ131106 DGM131106 DQI131106 EAE131106 EKA131106 ETW131106 FDS131106 FNO131106 FXK131106 GHG131106 GRC131106 HAY131106 HKU131106 HUQ131106 IEM131106 IOI131106 IYE131106 JIA131106 JRW131106 KBS131106 KLO131106 KVK131106 LFG131106 LPC131106 LYY131106 MIU131106 MSQ131106 NCM131106 NMI131106 NWE131106 OGA131106 OPW131106 OZS131106 PJO131106 PTK131106 QDG131106 QNC131106 QWY131106 RGU131106 RQQ131106 SAM131106 SKI131106 SUE131106 TEA131106 TNW131106 TXS131106 UHO131106 URK131106 VBG131106 VLC131106 VUY131106 WEU131106 WOQ131106 WYM131106 T196642 MA196642 VW196642 AFS196642 APO196642 AZK196642 BJG196642 BTC196642 CCY196642 CMU196642 CWQ196642 DGM196642 DQI196642 EAE196642 EKA196642 ETW196642 FDS196642 FNO196642 FXK196642 GHG196642 GRC196642 HAY196642 HKU196642 HUQ196642 IEM196642 IOI196642 IYE196642 JIA196642 JRW196642 KBS196642 KLO196642 KVK196642 LFG196642 LPC196642 LYY196642 MIU196642 MSQ196642 NCM196642 NMI196642 NWE196642 OGA196642 OPW196642 OZS196642 PJO196642 PTK196642 QDG196642 QNC196642 QWY196642 RGU196642 RQQ196642 SAM196642 SKI196642 SUE196642 TEA196642 TNW196642 TXS196642 UHO196642 URK196642 VBG196642 VLC196642 VUY196642 WEU196642 WOQ196642 WYM196642 T262178 MA262178 VW262178 AFS262178 APO262178 AZK262178 BJG262178 BTC262178 CCY262178 CMU262178 CWQ262178 DGM262178 DQI262178 EAE262178 EKA262178 ETW262178 FDS262178 FNO262178 FXK262178 GHG262178 GRC262178 HAY262178 HKU262178 HUQ262178 IEM262178 IOI262178 IYE262178 JIA262178 JRW262178 KBS262178 KLO262178 KVK262178 LFG262178 LPC262178 LYY262178 MIU262178 MSQ262178 NCM262178 NMI262178 NWE262178 OGA262178 OPW262178 OZS262178 PJO262178 PTK262178 QDG262178 QNC262178 QWY262178 RGU262178 RQQ262178 SAM262178 SKI262178 SUE262178 TEA262178 TNW262178 TXS262178 UHO262178 URK262178 VBG262178 VLC262178 VUY262178 WEU262178 WOQ262178 WYM262178 T327714 MA327714 VW327714 AFS327714 APO327714 AZK327714 BJG327714 BTC327714 CCY327714 CMU327714 CWQ327714 DGM327714 DQI327714 EAE327714 EKA327714 ETW327714 FDS327714 FNO327714 FXK327714 GHG327714 GRC327714 HAY327714 HKU327714 HUQ327714 IEM327714 IOI327714 IYE327714 JIA327714 JRW327714 KBS327714 KLO327714 KVK327714 LFG327714 LPC327714 LYY327714 MIU327714 MSQ327714 NCM327714 NMI327714 NWE327714 OGA327714 OPW327714 OZS327714 PJO327714 PTK327714 QDG327714 QNC327714 QWY327714 RGU327714 RQQ327714 SAM327714 SKI327714 SUE327714 TEA327714 TNW327714 TXS327714 UHO327714 URK327714 VBG327714 VLC327714 VUY327714 WEU327714 WOQ327714 WYM327714 T393250 MA393250 VW393250 AFS393250 APO393250 AZK393250 BJG393250 BTC393250 CCY393250 CMU393250 CWQ393250 DGM393250 DQI393250 EAE393250 EKA393250 ETW393250 FDS393250 FNO393250 FXK393250 GHG393250 GRC393250 HAY393250 HKU393250 HUQ393250 IEM393250 IOI393250 IYE393250 JIA393250 JRW393250 KBS393250 KLO393250 KVK393250 LFG393250 LPC393250 LYY393250 MIU393250 MSQ393250 NCM393250 NMI393250 NWE393250 OGA393250 OPW393250 OZS393250 PJO393250 PTK393250 QDG393250 QNC393250 QWY393250 RGU393250 RQQ393250 SAM393250 SKI393250 SUE393250 TEA393250 TNW393250 TXS393250 UHO393250 URK393250 VBG393250 VLC393250 VUY393250 WEU393250 WOQ393250 WYM393250 T458786 MA458786 VW458786 AFS458786 APO458786 AZK458786 BJG458786 BTC458786 CCY458786 CMU458786 CWQ458786 DGM458786 DQI458786 EAE458786 EKA458786 ETW458786 FDS458786 FNO458786 FXK458786 GHG458786 GRC458786 HAY458786 HKU458786 HUQ458786 IEM458786 IOI458786 IYE458786 JIA458786 JRW458786 KBS458786 KLO458786 KVK458786 LFG458786 LPC458786 LYY458786 MIU458786 MSQ458786 NCM458786 NMI458786 NWE458786 OGA458786 OPW458786 OZS458786 PJO458786 PTK458786 QDG458786 QNC458786 QWY458786 RGU458786 RQQ458786 SAM458786 SKI458786 SUE458786 TEA458786 TNW458786 TXS458786 UHO458786 URK458786 VBG458786 VLC458786 VUY458786 WEU458786 WOQ458786 WYM458786 T524322 MA524322 VW524322 AFS524322 APO524322 AZK524322 BJG524322 BTC524322 CCY524322 CMU524322 CWQ524322 DGM524322 DQI524322 EAE524322 EKA524322 ETW524322 FDS524322 FNO524322 FXK524322 GHG524322 GRC524322 HAY524322 HKU524322 HUQ524322 IEM524322 IOI524322 IYE524322 JIA524322 JRW524322 KBS524322 KLO524322 KVK524322 LFG524322 LPC524322 LYY524322 MIU524322 MSQ524322 NCM524322 NMI524322 NWE524322 OGA524322 OPW524322 OZS524322 PJO524322 PTK524322 QDG524322 QNC524322 QWY524322 RGU524322 RQQ524322 SAM524322 SKI524322 SUE524322 TEA524322 TNW524322 TXS524322 UHO524322 URK524322 VBG524322 VLC524322 VUY524322 WEU524322 WOQ524322 WYM524322 T589858 MA589858 VW589858 AFS589858 APO589858 AZK589858 BJG589858 BTC589858 CCY589858 CMU589858 CWQ589858 DGM589858 DQI589858 EAE589858 EKA589858 ETW589858 FDS589858 FNO589858 FXK589858 GHG589858 GRC589858 HAY589858 HKU589858 HUQ589858 IEM589858 IOI589858 IYE589858 JIA589858 JRW589858 KBS589858 KLO589858 KVK589858 LFG589858 LPC589858 LYY589858 MIU589858 MSQ589858 NCM589858 NMI589858 NWE589858 OGA589858 OPW589858 OZS589858 PJO589858 PTK589858 QDG589858 QNC589858 QWY589858 RGU589858 RQQ589858 SAM589858 SKI589858 SUE589858 TEA589858 TNW589858 TXS589858 UHO589858 URK589858 VBG589858 VLC589858 VUY589858 WEU589858 WOQ589858 WYM589858 T655394 MA655394 VW655394 AFS655394 APO655394 AZK655394 BJG655394 BTC655394 CCY655394 CMU655394 CWQ655394 DGM655394 DQI655394 EAE655394 EKA655394 ETW655394 FDS655394 FNO655394 FXK655394 GHG655394 GRC655394 HAY655394 HKU655394 HUQ655394 IEM655394 IOI655394 IYE655394 JIA655394 JRW655394 KBS655394 KLO655394 KVK655394 LFG655394 LPC655394 LYY655394 MIU655394 MSQ655394 NCM655394 NMI655394 NWE655394 OGA655394 OPW655394 OZS655394 PJO655394 PTK655394 QDG655394 QNC655394 QWY655394 RGU655394 RQQ655394 SAM655394 SKI655394 SUE655394 TEA655394 TNW655394 TXS655394 UHO655394 URK655394 VBG655394 VLC655394 VUY655394 WEU655394 WOQ655394 WYM655394 T720930 MA720930 VW720930 AFS720930 APO720930 AZK720930 BJG720930 BTC720930 CCY720930 CMU720930 CWQ720930 DGM720930 DQI720930 EAE720930 EKA720930 ETW720930 FDS720930 FNO720930 FXK720930 GHG720930 GRC720930 HAY720930 HKU720930 HUQ720930 IEM720930 IOI720930 IYE720930 JIA720930 JRW720930 KBS720930 KLO720930 KVK720930 LFG720930 LPC720930 LYY720930 MIU720930 MSQ720930 NCM720930 NMI720930 NWE720930 OGA720930 OPW720930 OZS720930 PJO720930 PTK720930 QDG720930 QNC720930 QWY720930 RGU720930 RQQ720930 SAM720930 SKI720930 SUE720930 TEA720930 TNW720930 TXS720930 UHO720930 URK720930 VBG720930 VLC720930 VUY720930 WEU720930 WOQ720930 WYM720930 T786466 MA786466 VW786466 AFS786466 APO786466 AZK786466 BJG786466 BTC786466 CCY786466 CMU786466 CWQ786466 DGM786466 DQI786466 EAE786466 EKA786466 ETW786466 FDS786466 FNO786466 FXK786466 GHG786466 GRC786466 HAY786466 HKU786466 HUQ786466 IEM786466 IOI786466 IYE786466 JIA786466 JRW786466 KBS786466 KLO786466 KVK786466 LFG786466 LPC786466 LYY786466 MIU786466 MSQ786466 NCM786466 NMI786466 NWE786466 OGA786466 OPW786466 OZS786466 PJO786466 PTK786466 QDG786466 QNC786466 QWY786466 RGU786466 RQQ786466 SAM786466 SKI786466 SUE786466 TEA786466 TNW786466 TXS786466 UHO786466 URK786466 VBG786466 VLC786466 VUY786466 WEU786466 WOQ786466 WYM786466 T852002 MA852002 VW852002 AFS852002 APO852002 AZK852002 BJG852002 BTC852002 CCY852002 CMU852002 CWQ852002 DGM852002 DQI852002 EAE852002 EKA852002 ETW852002 FDS852002 FNO852002 FXK852002 GHG852002 GRC852002 HAY852002 HKU852002 HUQ852002 IEM852002 IOI852002 IYE852002 JIA852002 JRW852002 KBS852002 KLO852002 KVK852002 LFG852002 LPC852002 LYY852002 MIU852002 MSQ852002 NCM852002 NMI852002 NWE852002 OGA852002 OPW852002 OZS852002 PJO852002 PTK852002 QDG852002 QNC852002 QWY852002 RGU852002 RQQ852002 SAM852002 SKI852002 SUE852002 TEA852002 TNW852002 TXS852002 UHO852002 URK852002 VBG852002 VLC852002 VUY852002 WEU852002 WOQ852002 WYM852002 T917538 MA917538 VW917538 AFS917538 APO917538 AZK917538 BJG917538 BTC917538 CCY917538 CMU917538 CWQ917538 DGM917538 DQI917538 EAE917538 EKA917538 ETW917538 FDS917538 FNO917538 FXK917538 GHG917538 GRC917538 HAY917538 HKU917538 HUQ917538 IEM917538 IOI917538 IYE917538 JIA917538 JRW917538 KBS917538 KLO917538 KVK917538 LFG917538 LPC917538 LYY917538 MIU917538 MSQ917538 NCM917538 NMI917538 NWE917538 OGA917538 OPW917538 OZS917538 PJO917538 PTK917538 QDG917538 QNC917538 QWY917538 RGU917538 RQQ917538 SAM917538 SKI917538 SUE917538 TEA917538 TNW917538 TXS917538 UHO917538 URK917538 VBG917538 VLC917538 VUY917538 WEU917538 WOQ917538 WYM917538 T983074 MA983074 VW983074 AFS983074 APO983074 AZK983074 BJG983074 BTC983074 CCY983074 CMU983074 CWQ983074 DGM983074 DQI983074 EAE983074 EKA983074 ETW983074 FDS983074 FNO983074 FXK983074 GHG983074 GRC983074 HAY983074 HKU983074 HUQ983074 IEM983074 IOI983074 IYE983074 JIA983074 JRW983074 KBS983074 KLO983074 KVK983074 LFG983074 LPC983074 LYY983074 MIU983074 MSQ983074 NCM983074 NMI983074 NWE983074 OGA983074 OPW983074 OZS983074 PJO983074 PTK983074 QDG983074 QNC983074 QWY983074 RGU983074 RQQ983074 SAM983074 SKI983074 SUE983074 TEA983074 TNW983074 TXS983074 UHO983074 URK983074 VBG983074 VLC983074 VUY983074 WEU983074 WOQ98307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65570 Y131106 Y196642 Y262178 Y327714 Y393250 Y458786 Y524322 Y589858 Y655394 Y720930 Y786466 Y852002 Y917538 Y983074 AA65570 AA131106 AA196642 AA262178 AA327714 AA393250 AA458786 AA524322 AA589858 AA655394 AA720930 AA786466 AA852002 AA917538 AA983074 Y28 AA28 Y24 AF65570 AF131106 AF196642 AF262178 AF327714 AF393250 AF458786 AF524322 AF589858 AF655394 AF720930 AF786466 AF852002 AF917538 AF983074 AH65570 AH131106 AH196642 AH262178 AH327714 AH393250 AH458786 AH524322 AH589858 AH655394 AH720930 AH786466 AH852002 AH917538 AH983074 AH28 AF28 AF24 AM65570 AM131106 AM196642 AM262178 AM327714 AM393250 AM458786 AM524322 AM589858 AM655394 AM720930 AM786466 AM852002 AM917538 AM983074 AO65570 AO131106 AO196642 AO262178 AO327714 AO393250 AO458786 AO524322 AO589858 AO655394 AO720930 AO786466 AO852002 AO917538 AO983074 AO28 AM28 AM24 AT65570 AT131106 AT196642 AT262178 AT327714 AT393250 AT458786 AT524322 AT589858 AT655394 AT720930 AT786466 AT852002 AT917538 AT983074 AV65570 AV131106 AV196642 AV262178 AV327714 AV393250 AV458786 AV524322 AV589858 AV655394 AV720930 AV786466 AV852002 AV917538 AV983074 AV28 AT28 AT24 BA65570 BA131106 BA196642 BA262178 BA327714 BA393250 BA458786 BA524322 BA589858 BA655394 BA720930 BA786466 BA852002 BA917538 BA983074 BC65570 BC131106 BC196642 BC262178 BC327714 BC393250 BC458786 BC524322 BC589858 BC655394 BC720930 BC786466 BC852002 BC917538 BC983074 BC28 BA28 BA24 BH65570 BH131106 BH196642 BH262178 BH327714 BH393250 BH458786 BH524322 BH589858 BH655394 BH720930 BH786466 BH852002 BH917538 BH983074 BJ65570 BJ131106 BJ196642 BJ262178 BJ327714 BJ393250 BJ458786 BJ524322 BJ589858 BJ655394 BJ720930 BJ786466 BJ852002 BJ917538 BJ983074 BJ28 BH28 BH24 BO65570 BO131106 BO196642 BO262178 BO327714 BO393250 BO458786 BO524322 BO589858 BO655394 BO720930 BO786466 BO852002 BO917538 BO983074 BQ65570 BQ131106 BQ196642 BQ262178 BQ327714 BQ393250 BQ458786 BQ524322 BQ589858 BQ655394 BQ720930 BQ786466 BQ852002 BQ917538 BQ983074 BQ28 BO28 BO24 BV65570 BV131106 BV196642 BV262178 BV327714 BV393250 BV458786 BV524322 BV589858 BV655394 BV720930 BV786466 BV852002 BV917538 BV983074 BX65570 BX131106 BX196642 BX262178 BX327714 BX393250 BX458786 BX524322 BX589858 BX655394 BX720930 BX786466 BX852002 BX917538 BX983074 BX28 BV28 BV24 CC65570 CC131106 CC196642 CC262178 CC327714 CC393250 CC458786 CC524322 CC589858 CC655394 CC720930 CC786466 CC852002 CC917538 CC983074 CE65570 CE131106 CE196642 CE262178 CE327714 CE393250 CE458786 CE524322 CE589858 CE655394 CE720930 CE786466 CE852002 CE917538 CE983074 CE28 CC28 CC24 R34 WYM34 WOQ34 WEU34 VUY34 VLC34 VBG34 URK34 UHO34 TXS34 TNW34 TEA34 SUE34 SKI34 SAM34 RQQ34 RGU34 QWY34 QNC34 QDG34 PTK34 PJO34 OZS34 OPW34 OGA34 NWE34 NMI34 NCM34 MSQ34 MIU34 LYY34 LPC34 LFG34 KVK34 KLO34 KBS34 JRW34 JIA34 IYE34 IOI34 IEM34 HUQ34 HKU34 HAY34 GRC34 GHG34 FXK34 FNO34 FDS34 ETW34 EKA34 EAE34 DQI34 DGM34 CWQ34 CMU34 CCY34 BTC34 BJG34 AZK34 APO34 AFS34 VW34 MA34 T34 WYK34 WOO34 WES34 VUW34 VLA34 VBE34 URI34 UHM34 TXQ34 TNU34 TDY34 SUC34 SKG34 SAK34 RQO34 RGS34 QWW34 QNA34 QDE34 PTI34 PJM34 OZQ34 OPU34 OFY34 NWC34 NMG34 NCK34 MSO34 MIS34 LYW34 LPA34 LFE34 KVI34 KLM34 KBQ34 JRU34 JHY34 IYC34 IOG34 IEK34 HUO34 HKS34 HAW34 GRA34 GHE34 FXI34 FNM34 FDQ34 ETU34 EJY34 EAC34 DQG34 DGK34 CWO34 CMS34 CCW34 BTA34 BJE34 AZI34 APM34 AFQ34 VU34 LY34 Y34 AA34 AF34 AH34 AM34 AO34 AT34 AV34 BA34 BC34 BH34 BJ34 BO34 BQ34 BV34 BX34 CC34 CE34 R38 WYM38 WOQ38 WEU38 VUY38 VLC38 VBG38 URK38 UHO38 TXS38 TNW38 TEA38 SUE38 SKI38 SAM38 RQQ38 RGU38 QWY38 QNC38 QDG38 PTK38 PJO38 OZS38 OPW38 OGA38 NWE38 NMI38 NCM38 MSQ38 MIU38 LYY38 LPC38 LFG38 KVK38 KLO38 KBS38 JRW38 JIA38 IYE38 IOI38 IEM38 HUQ38 HKU38 HAY38 GRC38 GHG38 FXK38 FNO38 FDS38 ETW38 EKA38 EAE38 DQI38 DGM38 CWQ38 CMU38 CCY38 BTC38 BJG38 AZK38 APO38 AFS38 VW38 MA38 T38 WYK38 WOO38 WES38 VUW38 VLA38 VBE38 URI38 UHM38 TXQ38 TNU38 TDY38 SUC38 SKG38 SAK38 RQO38 RGS38 QWW38 QNA38 QDE38 PTI38 PJM38 OZQ38 OPU38 OFY38 NWC38 NMG38 NCK38 MSO38 MIS38 LYW38 LPA38 LFE38 KVI38 KLM38 KBQ38 JRU38 JHY38 IYC38 IOG38 IEK38 HUO38 HKS38 HAW38 GRA38 GHE38 FXI38 FNM38 FDQ38 ETU38 EJY38 EAC38 DQG38 DGK38 CWO38 CMS38 CCW38 BTA38 BJE38 AZI38 APM38 AFQ38 VU38 LY38 Y38 AA38 AF38 AH38 AM38 AO38 AT38 AV38 BA38 BC38 BH38 BJ38 BO38 BQ38 BV38 BX38 CC38 CE38"/>
    <dataValidation type="list" allowBlank="1" showInputMessage="1" showErrorMessage="1" errorTitle="Ошибка" error="Выберите значение из списка" sqref="WYF983074 M65570 LT65570 VP65570 AFL65570 APH65570 AZD65570 BIZ65570 BSV65570 CCR65570 CMN65570 CWJ65570 DGF65570 DQB65570 DZX65570 EJT65570 ETP65570 FDL65570 FNH65570 FXD65570 GGZ65570 GQV65570 HAR65570 HKN65570 HUJ65570 IEF65570 IOB65570 IXX65570 JHT65570 JRP65570 KBL65570 KLH65570 KVD65570 LEZ65570 LOV65570 LYR65570 MIN65570 MSJ65570 NCF65570 NMB65570 NVX65570 OFT65570 OPP65570 OZL65570 PJH65570 PTD65570 QCZ65570 QMV65570 QWR65570 RGN65570 RQJ65570 SAF65570 SKB65570 STX65570 TDT65570 TNP65570 TXL65570 UHH65570 URD65570 VAZ65570 VKV65570 VUR65570 WEN65570 WOJ65570 WYF65570 M131106 LT131106 VP131106 AFL131106 APH131106 AZD131106 BIZ131106 BSV131106 CCR131106 CMN131106 CWJ131106 DGF131106 DQB131106 DZX131106 EJT131106 ETP131106 FDL131106 FNH131106 FXD131106 GGZ131106 GQV131106 HAR131106 HKN131106 HUJ131106 IEF131106 IOB131106 IXX131106 JHT131106 JRP131106 KBL131106 KLH131106 KVD131106 LEZ131106 LOV131106 LYR131106 MIN131106 MSJ131106 NCF131106 NMB131106 NVX131106 OFT131106 OPP131106 OZL131106 PJH131106 PTD131106 QCZ131106 QMV131106 QWR131106 RGN131106 RQJ131106 SAF131106 SKB131106 STX131106 TDT131106 TNP131106 TXL131106 UHH131106 URD131106 VAZ131106 VKV131106 VUR131106 WEN131106 WOJ131106 WYF131106 M196642 LT196642 VP196642 AFL196642 APH196642 AZD196642 BIZ196642 BSV196642 CCR196642 CMN196642 CWJ196642 DGF196642 DQB196642 DZX196642 EJT196642 ETP196642 FDL196642 FNH196642 FXD196642 GGZ196642 GQV196642 HAR196642 HKN196642 HUJ196642 IEF196642 IOB196642 IXX196642 JHT196642 JRP196642 KBL196642 KLH196642 KVD196642 LEZ196642 LOV196642 LYR196642 MIN196642 MSJ196642 NCF196642 NMB196642 NVX196642 OFT196642 OPP196642 OZL196642 PJH196642 PTD196642 QCZ196642 QMV196642 QWR196642 RGN196642 RQJ196642 SAF196642 SKB196642 STX196642 TDT196642 TNP196642 TXL196642 UHH196642 URD196642 VAZ196642 VKV196642 VUR196642 WEN196642 WOJ196642 WYF196642 M262178 LT262178 VP262178 AFL262178 APH262178 AZD262178 BIZ262178 BSV262178 CCR262178 CMN262178 CWJ262178 DGF262178 DQB262178 DZX262178 EJT262178 ETP262178 FDL262178 FNH262178 FXD262178 GGZ262178 GQV262178 HAR262178 HKN262178 HUJ262178 IEF262178 IOB262178 IXX262178 JHT262178 JRP262178 KBL262178 KLH262178 KVD262178 LEZ262178 LOV262178 LYR262178 MIN262178 MSJ262178 NCF262178 NMB262178 NVX262178 OFT262178 OPP262178 OZL262178 PJH262178 PTD262178 QCZ262178 QMV262178 QWR262178 RGN262178 RQJ262178 SAF262178 SKB262178 STX262178 TDT262178 TNP262178 TXL262178 UHH262178 URD262178 VAZ262178 VKV262178 VUR262178 WEN262178 WOJ262178 WYF262178 M327714 LT327714 VP327714 AFL327714 APH327714 AZD327714 BIZ327714 BSV327714 CCR327714 CMN327714 CWJ327714 DGF327714 DQB327714 DZX327714 EJT327714 ETP327714 FDL327714 FNH327714 FXD327714 GGZ327714 GQV327714 HAR327714 HKN327714 HUJ327714 IEF327714 IOB327714 IXX327714 JHT327714 JRP327714 KBL327714 KLH327714 KVD327714 LEZ327714 LOV327714 LYR327714 MIN327714 MSJ327714 NCF327714 NMB327714 NVX327714 OFT327714 OPP327714 OZL327714 PJH327714 PTD327714 QCZ327714 QMV327714 QWR327714 RGN327714 RQJ327714 SAF327714 SKB327714 STX327714 TDT327714 TNP327714 TXL327714 UHH327714 URD327714 VAZ327714 VKV327714 VUR327714 WEN327714 WOJ327714 WYF327714 M393250 LT393250 VP393250 AFL393250 APH393250 AZD393250 BIZ393250 BSV393250 CCR393250 CMN393250 CWJ393250 DGF393250 DQB393250 DZX393250 EJT393250 ETP393250 FDL393250 FNH393250 FXD393250 GGZ393250 GQV393250 HAR393250 HKN393250 HUJ393250 IEF393250 IOB393250 IXX393250 JHT393250 JRP393250 KBL393250 KLH393250 KVD393250 LEZ393250 LOV393250 LYR393250 MIN393250 MSJ393250 NCF393250 NMB393250 NVX393250 OFT393250 OPP393250 OZL393250 PJH393250 PTD393250 QCZ393250 QMV393250 QWR393250 RGN393250 RQJ393250 SAF393250 SKB393250 STX393250 TDT393250 TNP393250 TXL393250 UHH393250 URD393250 VAZ393250 VKV393250 VUR393250 WEN393250 WOJ393250 WYF393250 M458786 LT458786 VP458786 AFL458786 APH458786 AZD458786 BIZ458786 BSV458786 CCR458786 CMN458786 CWJ458786 DGF458786 DQB458786 DZX458786 EJT458786 ETP458786 FDL458786 FNH458786 FXD458786 GGZ458786 GQV458786 HAR458786 HKN458786 HUJ458786 IEF458786 IOB458786 IXX458786 JHT458786 JRP458786 KBL458786 KLH458786 KVD458786 LEZ458786 LOV458786 LYR458786 MIN458786 MSJ458786 NCF458786 NMB458786 NVX458786 OFT458786 OPP458786 OZL458786 PJH458786 PTD458786 QCZ458786 QMV458786 QWR458786 RGN458786 RQJ458786 SAF458786 SKB458786 STX458786 TDT458786 TNP458786 TXL458786 UHH458786 URD458786 VAZ458786 VKV458786 VUR458786 WEN458786 WOJ458786 WYF458786 M524322 LT524322 VP524322 AFL524322 APH524322 AZD524322 BIZ524322 BSV524322 CCR524322 CMN524322 CWJ524322 DGF524322 DQB524322 DZX524322 EJT524322 ETP524322 FDL524322 FNH524322 FXD524322 GGZ524322 GQV524322 HAR524322 HKN524322 HUJ524322 IEF524322 IOB524322 IXX524322 JHT524322 JRP524322 KBL524322 KLH524322 KVD524322 LEZ524322 LOV524322 LYR524322 MIN524322 MSJ524322 NCF524322 NMB524322 NVX524322 OFT524322 OPP524322 OZL524322 PJH524322 PTD524322 QCZ524322 QMV524322 QWR524322 RGN524322 RQJ524322 SAF524322 SKB524322 STX524322 TDT524322 TNP524322 TXL524322 UHH524322 URD524322 VAZ524322 VKV524322 VUR524322 WEN524322 WOJ524322 WYF524322 M589858 LT589858 VP589858 AFL589858 APH589858 AZD589858 BIZ589858 BSV589858 CCR589858 CMN589858 CWJ589858 DGF589858 DQB589858 DZX589858 EJT589858 ETP589858 FDL589858 FNH589858 FXD589858 GGZ589858 GQV589858 HAR589858 HKN589858 HUJ589858 IEF589858 IOB589858 IXX589858 JHT589858 JRP589858 KBL589858 KLH589858 KVD589858 LEZ589858 LOV589858 LYR589858 MIN589858 MSJ589858 NCF589858 NMB589858 NVX589858 OFT589858 OPP589858 OZL589858 PJH589858 PTD589858 QCZ589858 QMV589858 QWR589858 RGN589858 RQJ589858 SAF589858 SKB589858 STX589858 TDT589858 TNP589858 TXL589858 UHH589858 URD589858 VAZ589858 VKV589858 VUR589858 WEN589858 WOJ589858 WYF589858 M655394 LT655394 VP655394 AFL655394 APH655394 AZD655394 BIZ655394 BSV655394 CCR655394 CMN655394 CWJ655394 DGF655394 DQB655394 DZX655394 EJT655394 ETP655394 FDL655394 FNH655394 FXD655394 GGZ655394 GQV655394 HAR655394 HKN655394 HUJ655394 IEF655394 IOB655394 IXX655394 JHT655394 JRP655394 KBL655394 KLH655394 KVD655394 LEZ655394 LOV655394 LYR655394 MIN655394 MSJ655394 NCF655394 NMB655394 NVX655394 OFT655394 OPP655394 OZL655394 PJH655394 PTD655394 QCZ655394 QMV655394 QWR655394 RGN655394 RQJ655394 SAF655394 SKB655394 STX655394 TDT655394 TNP655394 TXL655394 UHH655394 URD655394 VAZ655394 VKV655394 VUR655394 WEN655394 WOJ655394 WYF655394 M720930 LT720930 VP720930 AFL720930 APH720930 AZD720930 BIZ720930 BSV720930 CCR720930 CMN720930 CWJ720930 DGF720930 DQB720930 DZX720930 EJT720930 ETP720930 FDL720930 FNH720930 FXD720930 GGZ720930 GQV720930 HAR720930 HKN720930 HUJ720930 IEF720930 IOB720930 IXX720930 JHT720930 JRP720930 KBL720930 KLH720930 KVD720930 LEZ720930 LOV720930 LYR720930 MIN720930 MSJ720930 NCF720930 NMB720930 NVX720930 OFT720930 OPP720930 OZL720930 PJH720930 PTD720930 QCZ720930 QMV720930 QWR720930 RGN720930 RQJ720930 SAF720930 SKB720930 STX720930 TDT720930 TNP720930 TXL720930 UHH720930 URD720930 VAZ720930 VKV720930 VUR720930 WEN720930 WOJ720930 WYF720930 M786466 LT786466 VP786466 AFL786466 APH786466 AZD786466 BIZ786466 BSV786466 CCR786466 CMN786466 CWJ786466 DGF786466 DQB786466 DZX786466 EJT786466 ETP786466 FDL786466 FNH786466 FXD786466 GGZ786466 GQV786466 HAR786466 HKN786466 HUJ786466 IEF786466 IOB786466 IXX786466 JHT786466 JRP786466 KBL786466 KLH786466 KVD786466 LEZ786466 LOV786466 LYR786466 MIN786466 MSJ786466 NCF786466 NMB786466 NVX786466 OFT786466 OPP786466 OZL786466 PJH786466 PTD786466 QCZ786466 QMV786466 QWR786466 RGN786466 RQJ786466 SAF786466 SKB786466 STX786466 TDT786466 TNP786466 TXL786466 UHH786466 URD786466 VAZ786466 VKV786466 VUR786466 WEN786466 WOJ786466 WYF786466 M852002 LT852002 VP852002 AFL852002 APH852002 AZD852002 BIZ852002 BSV852002 CCR852002 CMN852002 CWJ852002 DGF852002 DQB852002 DZX852002 EJT852002 ETP852002 FDL852002 FNH852002 FXD852002 GGZ852002 GQV852002 HAR852002 HKN852002 HUJ852002 IEF852002 IOB852002 IXX852002 JHT852002 JRP852002 KBL852002 KLH852002 KVD852002 LEZ852002 LOV852002 LYR852002 MIN852002 MSJ852002 NCF852002 NMB852002 NVX852002 OFT852002 OPP852002 OZL852002 PJH852002 PTD852002 QCZ852002 QMV852002 QWR852002 RGN852002 RQJ852002 SAF852002 SKB852002 STX852002 TDT852002 TNP852002 TXL852002 UHH852002 URD852002 VAZ852002 VKV852002 VUR852002 WEN852002 WOJ852002 WYF852002 M917538 LT917538 VP917538 AFL917538 APH917538 AZD917538 BIZ917538 BSV917538 CCR917538 CMN917538 CWJ917538 DGF917538 DQB917538 DZX917538 EJT917538 ETP917538 FDL917538 FNH917538 FXD917538 GGZ917538 GQV917538 HAR917538 HKN917538 HUJ917538 IEF917538 IOB917538 IXX917538 JHT917538 JRP917538 KBL917538 KLH917538 KVD917538 LEZ917538 LOV917538 LYR917538 MIN917538 MSJ917538 NCF917538 NMB917538 NVX917538 OFT917538 OPP917538 OZL917538 PJH917538 PTD917538 QCZ917538 QMV917538 QWR917538 RGN917538 RQJ917538 SAF917538 SKB917538 STX917538 TDT917538 TNP917538 TXL917538 UHH917538 URD917538 VAZ917538 VKV917538 VUR917538 WEN917538 WOJ917538 WYF917538 M983074 LT983074 VP983074 AFL983074 APH983074 AZD983074 BIZ983074 BSV983074 CCR983074 CMN983074 CWJ983074 DGF983074 DQB983074 DZX983074 EJT983074 ETP983074 FDL983074 FNH983074 FXD983074 GGZ983074 GQV983074 HAR983074 HKN983074 HUJ983074 IEF983074 IOB983074 IXX983074 JHT983074 JRP983074 KBL983074 KLH983074 KVD983074 LEZ983074 LOV983074 LYR983074 MIN983074 MSJ983074 NCF983074 NMB983074 NVX983074 OFT983074 OPP983074 OZL983074 PJH983074 PTD983074 QCZ983074 QMV983074 QWR983074 RGN983074 RQJ983074 SAF983074 SKB983074 STX983074 TDT983074 TNP983074 TXL983074 UHH983074 URD983074 VAZ983074 VKV983074 VUR983074 WEN983074 WOJ98307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34 VP34 AFL34 APH34 AZD34 M34 WYF34 WOJ34 WEN34 VUR34 VKV34 VAZ34 URD34 UHH34 TXL34 TNP34 TDT34 STX34 SKB34 SAF34 RQJ34 RGN34 QWR34 QMV34 QCZ34 PTD34 PJH34 OZL34 OPP34 OFT34 NVX34 NMB34 NCF34 MSJ34 MIN34 LYR34 LOV34 LEZ34 KVD34 KLH34 KBL34 JRP34 JHT34 IXX34 IOB34 IEF34 HUJ34 HKN34 HAR34 GQV34 GGZ34 FXD34 FNH34 FDL34 ETP34 EJT34 DZX34 DQB34 DGF34 CWJ34 CMN34 CCR34 BSV34 BIZ34 LT38 VP38 AFL38 APH38 AZD38 M38 WYF38 WOJ38 WEN38 VUR38 VKV38 VAZ38 URD38 UHH38 TXL38 TNP38 TDT38 STX38 SKB38 SAF38 RQJ38 RGN38 QWR38 QMV38 QCZ38 PTD38 PJH38 OZL38 OPP38 OFT38 NVX38 NMB38 NCF38 MSJ38 MIN38 LYR38 LOV38 LEZ38 KVD38 KLH38 KBL38 JRP38 JHT38 IXX38 IOB38 IEF38 HUJ38 HKN38 HAR38 GQV38 GGZ38 FXD38 FNH38 FDL38 ETP38 EJT38 DZX38 DQB38 DGF38 CWJ38 CMN38 CCR38 BSV38 BIZ38">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69:MC65569 VR65569:VY65569 AFN65569:AFU65569 APJ65569:APQ65569 AZF65569:AZM65569 BJB65569:BJI65569 BSX65569:BTE65569 CCT65569:CDA65569 CMP65569:CMW65569 CWL65569:CWS65569 DGH65569:DGO65569 DQD65569:DQK65569 DZZ65569:EAG65569 EJV65569:EKC65569 ETR65569:ETY65569 FDN65569:FDU65569 FNJ65569:FNQ65569 FXF65569:FXM65569 GHB65569:GHI65569 GQX65569:GRE65569 HAT65569:HBA65569 HKP65569:HKW65569 HUL65569:HUS65569 IEH65569:IEO65569 IOD65569:IOK65569 IXZ65569:IYG65569 JHV65569:JIC65569 JRR65569:JRY65569 KBN65569:KBU65569 KLJ65569:KLQ65569 KVF65569:KVM65569 LFB65569:LFI65569 LOX65569:LPE65569 LYT65569:LZA65569 MIP65569:MIW65569 MSL65569:MSS65569 NCH65569:NCO65569 NMD65569:NMK65569 NVZ65569:NWG65569 OFV65569:OGC65569 OPR65569:OPY65569 OZN65569:OZU65569 PJJ65569:PJQ65569 PTF65569:PTM65569 QDB65569:QDI65569 QMX65569:QNE65569 QWT65569:QXA65569 RGP65569:RGW65569 RQL65569:RQS65569 SAH65569:SAO65569 SKD65569:SKK65569 STZ65569:SUG65569 TDV65569:TEC65569 TNR65569:TNY65569 TXN65569:TXU65569 UHJ65569:UHQ65569 URF65569:URM65569 VBB65569:VBI65569 VKX65569:VLE65569 VUT65569:VVA65569 WEP65569:WEW65569 WOL65569:WOS65569 WYH65569:WYO65569 LV131105:MC131105 VR131105:VY131105 AFN131105:AFU131105 APJ131105:APQ131105 AZF131105:AZM131105 BJB131105:BJI131105 BSX131105:BTE131105 CCT131105:CDA131105 CMP131105:CMW131105 CWL131105:CWS131105 DGH131105:DGO131105 DQD131105:DQK131105 DZZ131105:EAG131105 EJV131105:EKC131105 ETR131105:ETY131105 FDN131105:FDU131105 FNJ131105:FNQ131105 FXF131105:FXM131105 GHB131105:GHI131105 GQX131105:GRE131105 HAT131105:HBA131105 HKP131105:HKW131105 HUL131105:HUS131105 IEH131105:IEO131105 IOD131105:IOK131105 IXZ131105:IYG131105 JHV131105:JIC131105 JRR131105:JRY131105 KBN131105:KBU131105 KLJ131105:KLQ131105 KVF131105:KVM131105 LFB131105:LFI131105 LOX131105:LPE131105 LYT131105:LZA131105 MIP131105:MIW131105 MSL131105:MSS131105 NCH131105:NCO131105 NMD131105:NMK131105 NVZ131105:NWG131105 OFV131105:OGC131105 OPR131105:OPY131105 OZN131105:OZU131105 PJJ131105:PJQ131105 PTF131105:PTM131105 QDB131105:QDI131105 QMX131105:QNE131105 QWT131105:QXA131105 RGP131105:RGW131105 RQL131105:RQS131105 SAH131105:SAO131105 SKD131105:SKK131105 STZ131105:SUG131105 TDV131105:TEC131105 TNR131105:TNY131105 TXN131105:TXU131105 UHJ131105:UHQ131105 URF131105:URM131105 VBB131105:VBI131105 VKX131105:VLE131105 VUT131105:VVA131105 WEP131105:WEW131105 WOL131105:WOS131105 WYH131105:WYO131105 LV196641:MC196641 VR196641:VY196641 AFN196641:AFU196641 APJ196641:APQ196641 AZF196641:AZM196641 BJB196641:BJI196641 BSX196641:BTE196641 CCT196641:CDA196641 CMP196641:CMW196641 CWL196641:CWS196641 DGH196641:DGO196641 DQD196641:DQK196641 DZZ196641:EAG196641 EJV196641:EKC196641 ETR196641:ETY196641 FDN196641:FDU196641 FNJ196641:FNQ196641 FXF196641:FXM196641 GHB196641:GHI196641 GQX196641:GRE196641 HAT196641:HBA196641 HKP196641:HKW196641 HUL196641:HUS196641 IEH196641:IEO196641 IOD196641:IOK196641 IXZ196641:IYG196641 JHV196641:JIC196641 JRR196641:JRY196641 KBN196641:KBU196641 KLJ196641:KLQ196641 KVF196641:KVM196641 LFB196641:LFI196641 LOX196641:LPE196641 LYT196641:LZA196641 MIP196641:MIW196641 MSL196641:MSS196641 NCH196641:NCO196641 NMD196641:NMK196641 NVZ196641:NWG196641 OFV196641:OGC196641 OPR196641:OPY196641 OZN196641:OZU196641 PJJ196641:PJQ196641 PTF196641:PTM196641 QDB196641:QDI196641 QMX196641:QNE196641 QWT196641:QXA196641 RGP196641:RGW196641 RQL196641:RQS196641 SAH196641:SAO196641 SKD196641:SKK196641 STZ196641:SUG196641 TDV196641:TEC196641 TNR196641:TNY196641 TXN196641:TXU196641 UHJ196641:UHQ196641 URF196641:URM196641 VBB196641:VBI196641 VKX196641:VLE196641 VUT196641:VVA196641 WEP196641:WEW196641 WOL196641:WOS196641 WYH196641:WYO196641 LV262177:MC262177 VR262177:VY262177 AFN262177:AFU262177 APJ262177:APQ262177 AZF262177:AZM262177 BJB262177:BJI262177 BSX262177:BTE262177 CCT262177:CDA262177 CMP262177:CMW262177 CWL262177:CWS262177 DGH262177:DGO262177 DQD262177:DQK262177 DZZ262177:EAG262177 EJV262177:EKC262177 ETR262177:ETY262177 FDN262177:FDU262177 FNJ262177:FNQ262177 FXF262177:FXM262177 GHB262177:GHI262177 GQX262177:GRE262177 HAT262177:HBA262177 HKP262177:HKW262177 HUL262177:HUS262177 IEH262177:IEO262177 IOD262177:IOK262177 IXZ262177:IYG262177 JHV262177:JIC262177 JRR262177:JRY262177 KBN262177:KBU262177 KLJ262177:KLQ262177 KVF262177:KVM262177 LFB262177:LFI262177 LOX262177:LPE262177 LYT262177:LZA262177 MIP262177:MIW262177 MSL262177:MSS262177 NCH262177:NCO262177 NMD262177:NMK262177 NVZ262177:NWG262177 OFV262177:OGC262177 OPR262177:OPY262177 OZN262177:OZU262177 PJJ262177:PJQ262177 PTF262177:PTM262177 QDB262177:QDI262177 QMX262177:QNE262177 QWT262177:QXA262177 RGP262177:RGW262177 RQL262177:RQS262177 SAH262177:SAO262177 SKD262177:SKK262177 STZ262177:SUG262177 TDV262177:TEC262177 TNR262177:TNY262177 TXN262177:TXU262177 UHJ262177:UHQ262177 URF262177:URM262177 VBB262177:VBI262177 VKX262177:VLE262177 VUT262177:VVA262177 WEP262177:WEW262177 WOL262177:WOS262177 WYH262177:WYO262177 LV327713:MC327713 VR327713:VY327713 AFN327713:AFU327713 APJ327713:APQ327713 AZF327713:AZM327713 BJB327713:BJI327713 BSX327713:BTE327713 CCT327713:CDA327713 CMP327713:CMW327713 CWL327713:CWS327713 DGH327713:DGO327713 DQD327713:DQK327713 DZZ327713:EAG327713 EJV327713:EKC327713 ETR327713:ETY327713 FDN327713:FDU327713 FNJ327713:FNQ327713 FXF327713:FXM327713 GHB327713:GHI327713 GQX327713:GRE327713 HAT327713:HBA327713 HKP327713:HKW327713 HUL327713:HUS327713 IEH327713:IEO327713 IOD327713:IOK327713 IXZ327713:IYG327713 JHV327713:JIC327713 JRR327713:JRY327713 KBN327713:KBU327713 KLJ327713:KLQ327713 KVF327713:KVM327713 LFB327713:LFI327713 LOX327713:LPE327713 LYT327713:LZA327713 MIP327713:MIW327713 MSL327713:MSS327713 NCH327713:NCO327713 NMD327713:NMK327713 NVZ327713:NWG327713 OFV327713:OGC327713 OPR327713:OPY327713 OZN327713:OZU327713 PJJ327713:PJQ327713 PTF327713:PTM327713 QDB327713:QDI327713 QMX327713:QNE327713 QWT327713:QXA327713 RGP327713:RGW327713 RQL327713:RQS327713 SAH327713:SAO327713 SKD327713:SKK327713 STZ327713:SUG327713 TDV327713:TEC327713 TNR327713:TNY327713 TXN327713:TXU327713 UHJ327713:UHQ327713 URF327713:URM327713 VBB327713:VBI327713 VKX327713:VLE327713 VUT327713:VVA327713 WEP327713:WEW327713 WOL327713:WOS327713 WYH327713:WYO327713 LV393249:MC393249 VR393249:VY393249 AFN393249:AFU393249 APJ393249:APQ393249 AZF393249:AZM393249 BJB393249:BJI393249 BSX393249:BTE393249 CCT393249:CDA393249 CMP393249:CMW393249 CWL393249:CWS393249 DGH393249:DGO393249 DQD393249:DQK393249 DZZ393249:EAG393249 EJV393249:EKC393249 ETR393249:ETY393249 FDN393249:FDU393249 FNJ393249:FNQ393249 FXF393249:FXM393249 GHB393249:GHI393249 GQX393249:GRE393249 HAT393249:HBA393249 HKP393249:HKW393249 HUL393249:HUS393249 IEH393249:IEO393249 IOD393249:IOK393249 IXZ393249:IYG393249 JHV393249:JIC393249 JRR393249:JRY393249 KBN393249:KBU393249 KLJ393249:KLQ393249 KVF393249:KVM393249 LFB393249:LFI393249 LOX393249:LPE393249 LYT393249:LZA393249 MIP393249:MIW393249 MSL393249:MSS393249 NCH393249:NCO393249 NMD393249:NMK393249 NVZ393249:NWG393249 OFV393249:OGC393249 OPR393249:OPY393249 OZN393249:OZU393249 PJJ393249:PJQ393249 PTF393249:PTM393249 QDB393249:QDI393249 QMX393249:QNE393249 QWT393249:QXA393249 RGP393249:RGW393249 RQL393249:RQS393249 SAH393249:SAO393249 SKD393249:SKK393249 STZ393249:SUG393249 TDV393249:TEC393249 TNR393249:TNY393249 TXN393249:TXU393249 UHJ393249:UHQ393249 URF393249:URM393249 VBB393249:VBI393249 VKX393249:VLE393249 VUT393249:VVA393249 WEP393249:WEW393249 WOL393249:WOS393249 WYH393249:WYO393249 LV458785:MC458785 VR458785:VY458785 AFN458785:AFU458785 APJ458785:APQ458785 AZF458785:AZM458785 BJB458785:BJI458785 BSX458785:BTE458785 CCT458785:CDA458785 CMP458785:CMW458785 CWL458785:CWS458785 DGH458785:DGO458785 DQD458785:DQK458785 DZZ458785:EAG458785 EJV458785:EKC458785 ETR458785:ETY458785 FDN458785:FDU458785 FNJ458785:FNQ458785 FXF458785:FXM458785 GHB458785:GHI458785 GQX458785:GRE458785 HAT458785:HBA458785 HKP458785:HKW458785 HUL458785:HUS458785 IEH458785:IEO458785 IOD458785:IOK458785 IXZ458785:IYG458785 JHV458785:JIC458785 JRR458785:JRY458785 KBN458785:KBU458785 KLJ458785:KLQ458785 KVF458785:KVM458785 LFB458785:LFI458785 LOX458785:LPE458785 LYT458785:LZA458785 MIP458785:MIW458785 MSL458785:MSS458785 NCH458785:NCO458785 NMD458785:NMK458785 NVZ458785:NWG458785 OFV458785:OGC458785 OPR458785:OPY458785 OZN458785:OZU458785 PJJ458785:PJQ458785 PTF458785:PTM458785 QDB458785:QDI458785 QMX458785:QNE458785 QWT458785:QXA458785 RGP458785:RGW458785 RQL458785:RQS458785 SAH458785:SAO458785 SKD458785:SKK458785 STZ458785:SUG458785 TDV458785:TEC458785 TNR458785:TNY458785 TXN458785:TXU458785 UHJ458785:UHQ458785 URF458785:URM458785 VBB458785:VBI458785 VKX458785:VLE458785 VUT458785:VVA458785 WEP458785:WEW458785 WOL458785:WOS458785 WYH458785:WYO458785 LV524321:MC524321 VR524321:VY524321 AFN524321:AFU524321 APJ524321:APQ524321 AZF524321:AZM524321 BJB524321:BJI524321 BSX524321:BTE524321 CCT524321:CDA524321 CMP524321:CMW524321 CWL524321:CWS524321 DGH524321:DGO524321 DQD524321:DQK524321 DZZ524321:EAG524321 EJV524321:EKC524321 ETR524321:ETY524321 FDN524321:FDU524321 FNJ524321:FNQ524321 FXF524321:FXM524321 GHB524321:GHI524321 GQX524321:GRE524321 HAT524321:HBA524321 HKP524321:HKW524321 HUL524321:HUS524321 IEH524321:IEO524321 IOD524321:IOK524321 IXZ524321:IYG524321 JHV524321:JIC524321 JRR524321:JRY524321 KBN524321:KBU524321 KLJ524321:KLQ524321 KVF524321:KVM524321 LFB524321:LFI524321 LOX524321:LPE524321 LYT524321:LZA524321 MIP524321:MIW524321 MSL524321:MSS524321 NCH524321:NCO524321 NMD524321:NMK524321 NVZ524321:NWG524321 OFV524321:OGC524321 OPR524321:OPY524321 OZN524321:OZU524321 PJJ524321:PJQ524321 PTF524321:PTM524321 QDB524321:QDI524321 QMX524321:QNE524321 QWT524321:QXA524321 RGP524321:RGW524321 RQL524321:RQS524321 SAH524321:SAO524321 SKD524321:SKK524321 STZ524321:SUG524321 TDV524321:TEC524321 TNR524321:TNY524321 TXN524321:TXU524321 UHJ524321:UHQ524321 URF524321:URM524321 VBB524321:VBI524321 VKX524321:VLE524321 VUT524321:VVA524321 WEP524321:WEW524321 WOL524321:WOS524321 WYH524321:WYO524321 LV589857:MC589857 VR589857:VY589857 AFN589857:AFU589857 APJ589857:APQ589857 AZF589857:AZM589857 BJB589857:BJI589857 BSX589857:BTE589857 CCT589857:CDA589857 CMP589857:CMW589857 CWL589857:CWS589857 DGH589857:DGO589857 DQD589857:DQK589857 DZZ589857:EAG589857 EJV589857:EKC589857 ETR589857:ETY589857 FDN589857:FDU589857 FNJ589857:FNQ589857 FXF589857:FXM589857 GHB589857:GHI589857 GQX589857:GRE589857 HAT589857:HBA589857 HKP589857:HKW589857 HUL589857:HUS589857 IEH589857:IEO589857 IOD589857:IOK589857 IXZ589857:IYG589857 JHV589857:JIC589857 JRR589857:JRY589857 KBN589857:KBU589857 KLJ589857:KLQ589857 KVF589857:KVM589857 LFB589857:LFI589857 LOX589857:LPE589857 LYT589857:LZA589857 MIP589857:MIW589857 MSL589857:MSS589857 NCH589857:NCO589857 NMD589857:NMK589857 NVZ589857:NWG589857 OFV589857:OGC589857 OPR589857:OPY589857 OZN589857:OZU589857 PJJ589857:PJQ589857 PTF589857:PTM589857 QDB589857:QDI589857 QMX589857:QNE589857 QWT589857:QXA589857 RGP589857:RGW589857 RQL589857:RQS589857 SAH589857:SAO589857 SKD589857:SKK589857 STZ589857:SUG589857 TDV589857:TEC589857 TNR589857:TNY589857 TXN589857:TXU589857 UHJ589857:UHQ589857 URF589857:URM589857 VBB589857:VBI589857 VKX589857:VLE589857 VUT589857:VVA589857 WEP589857:WEW589857 WOL589857:WOS589857 WYH589857:WYO589857 LV655393:MC655393 VR655393:VY655393 AFN655393:AFU655393 APJ655393:APQ655393 AZF655393:AZM655393 BJB655393:BJI655393 BSX655393:BTE655393 CCT655393:CDA655393 CMP655393:CMW655393 CWL655393:CWS655393 DGH655393:DGO655393 DQD655393:DQK655393 DZZ655393:EAG655393 EJV655393:EKC655393 ETR655393:ETY655393 FDN655393:FDU655393 FNJ655393:FNQ655393 FXF655393:FXM655393 GHB655393:GHI655393 GQX655393:GRE655393 HAT655393:HBA655393 HKP655393:HKW655393 HUL655393:HUS655393 IEH655393:IEO655393 IOD655393:IOK655393 IXZ655393:IYG655393 JHV655393:JIC655393 JRR655393:JRY655393 KBN655393:KBU655393 KLJ655393:KLQ655393 KVF655393:KVM655393 LFB655393:LFI655393 LOX655393:LPE655393 LYT655393:LZA655393 MIP655393:MIW655393 MSL655393:MSS655393 NCH655393:NCO655393 NMD655393:NMK655393 NVZ655393:NWG655393 OFV655393:OGC655393 OPR655393:OPY655393 OZN655393:OZU655393 PJJ655393:PJQ655393 PTF655393:PTM655393 QDB655393:QDI655393 QMX655393:QNE655393 QWT655393:QXA655393 RGP655393:RGW655393 RQL655393:RQS655393 SAH655393:SAO655393 SKD655393:SKK655393 STZ655393:SUG655393 TDV655393:TEC655393 TNR655393:TNY655393 TXN655393:TXU655393 UHJ655393:UHQ655393 URF655393:URM655393 VBB655393:VBI655393 VKX655393:VLE655393 VUT655393:VVA655393 WEP655393:WEW655393 WOL655393:WOS655393 WYH655393:WYO655393 LV720929:MC720929 VR720929:VY720929 AFN720929:AFU720929 APJ720929:APQ720929 AZF720929:AZM720929 BJB720929:BJI720929 BSX720929:BTE720929 CCT720929:CDA720929 CMP720929:CMW720929 CWL720929:CWS720929 DGH720929:DGO720929 DQD720929:DQK720929 DZZ720929:EAG720929 EJV720929:EKC720929 ETR720929:ETY720929 FDN720929:FDU720929 FNJ720929:FNQ720929 FXF720929:FXM720929 GHB720929:GHI720929 GQX720929:GRE720929 HAT720929:HBA720929 HKP720929:HKW720929 HUL720929:HUS720929 IEH720929:IEO720929 IOD720929:IOK720929 IXZ720929:IYG720929 JHV720929:JIC720929 JRR720929:JRY720929 KBN720929:KBU720929 KLJ720929:KLQ720929 KVF720929:KVM720929 LFB720929:LFI720929 LOX720929:LPE720929 LYT720929:LZA720929 MIP720929:MIW720929 MSL720929:MSS720929 NCH720929:NCO720929 NMD720929:NMK720929 NVZ720929:NWG720929 OFV720929:OGC720929 OPR720929:OPY720929 OZN720929:OZU720929 PJJ720929:PJQ720929 PTF720929:PTM720929 QDB720929:QDI720929 QMX720929:QNE720929 QWT720929:QXA720929 RGP720929:RGW720929 RQL720929:RQS720929 SAH720929:SAO720929 SKD720929:SKK720929 STZ720929:SUG720929 TDV720929:TEC720929 TNR720929:TNY720929 TXN720929:TXU720929 UHJ720929:UHQ720929 URF720929:URM720929 VBB720929:VBI720929 VKX720929:VLE720929 VUT720929:VVA720929 WEP720929:WEW720929 WOL720929:WOS720929 WYH720929:WYO720929 LV786465:MC786465 VR786465:VY786465 AFN786465:AFU786465 APJ786465:APQ786465 AZF786465:AZM786465 BJB786465:BJI786465 BSX786465:BTE786465 CCT786465:CDA786465 CMP786465:CMW786465 CWL786465:CWS786465 DGH786465:DGO786465 DQD786465:DQK786465 DZZ786465:EAG786465 EJV786465:EKC786465 ETR786465:ETY786465 FDN786465:FDU786465 FNJ786465:FNQ786465 FXF786465:FXM786465 GHB786465:GHI786465 GQX786465:GRE786465 HAT786465:HBA786465 HKP786465:HKW786465 HUL786465:HUS786465 IEH786465:IEO786465 IOD786465:IOK786465 IXZ786465:IYG786465 JHV786465:JIC786465 JRR786465:JRY786465 KBN786465:KBU786465 KLJ786465:KLQ786465 KVF786465:KVM786465 LFB786465:LFI786465 LOX786465:LPE786465 LYT786465:LZA786465 MIP786465:MIW786465 MSL786465:MSS786465 NCH786465:NCO786465 NMD786465:NMK786465 NVZ786465:NWG786465 OFV786465:OGC786465 OPR786465:OPY786465 OZN786465:OZU786465 PJJ786465:PJQ786465 PTF786465:PTM786465 QDB786465:QDI786465 QMX786465:QNE786465 QWT786465:QXA786465 RGP786465:RGW786465 RQL786465:RQS786465 SAH786465:SAO786465 SKD786465:SKK786465 STZ786465:SUG786465 TDV786465:TEC786465 TNR786465:TNY786465 TXN786465:TXU786465 UHJ786465:UHQ786465 URF786465:URM786465 VBB786465:VBI786465 VKX786465:VLE786465 VUT786465:VVA786465 WEP786465:WEW786465 WOL786465:WOS786465 WYH786465:WYO786465 LV852001:MC852001 VR852001:VY852001 AFN852001:AFU852001 APJ852001:APQ852001 AZF852001:AZM852001 BJB852001:BJI852001 BSX852001:BTE852001 CCT852001:CDA852001 CMP852001:CMW852001 CWL852001:CWS852001 DGH852001:DGO852001 DQD852001:DQK852001 DZZ852001:EAG852001 EJV852001:EKC852001 ETR852001:ETY852001 FDN852001:FDU852001 FNJ852001:FNQ852001 FXF852001:FXM852001 GHB852001:GHI852001 GQX852001:GRE852001 HAT852001:HBA852001 HKP852001:HKW852001 HUL852001:HUS852001 IEH852001:IEO852001 IOD852001:IOK852001 IXZ852001:IYG852001 JHV852001:JIC852001 JRR852001:JRY852001 KBN852001:KBU852001 KLJ852001:KLQ852001 KVF852001:KVM852001 LFB852001:LFI852001 LOX852001:LPE852001 LYT852001:LZA852001 MIP852001:MIW852001 MSL852001:MSS852001 NCH852001:NCO852001 NMD852001:NMK852001 NVZ852001:NWG852001 OFV852001:OGC852001 OPR852001:OPY852001 OZN852001:OZU852001 PJJ852001:PJQ852001 PTF852001:PTM852001 QDB852001:QDI852001 QMX852001:QNE852001 QWT852001:QXA852001 RGP852001:RGW852001 RQL852001:RQS852001 SAH852001:SAO852001 SKD852001:SKK852001 STZ852001:SUG852001 TDV852001:TEC852001 TNR852001:TNY852001 TXN852001:TXU852001 UHJ852001:UHQ852001 URF852001:URM852001 VBB852001:VBI852001 VKX852001:VLE852001 VUT852001:VVA852001 WEP852001:WEW852001 WOL852001:WOS852001 WYH852001:WYO852001 LV917537:MC917537 VR917537:VY917537 AFN917537:AFU917537 APJ917537:APQ917537 AZF917537:AZM917537 BJB917537:BJI917537 BSX917537:BTE917537 CCT917537:CDA917537 CMP917537:CMW917537 CWL917537:CWS917537 DGH917537:DGO917537 DQD917537:DQK917537 DZZ917537:EAG917537 EJV917537:EKC917537 ETR917537:ETY917537 FDN917537:FDU917537 FNJ917537:FNQ917537 FXF917537:FXM917537 GHB917537:GHI917537 GQX917537:GRE917537 HAT917537:HBA917537 HKP917537:HKW917537 HUL917537:HUS917537 IEH917537:IEO917537 IOD917537:IOK917537 IXZ917537:IYG917537 JHV917537:JIC917537 JRR917537:JRY917537 KBN917537:KBU917537 KLJ917537:KLQ917537 KVF917537:KVM917537 LFB917537:LFI917537 LOX917537:LPE917537 LYT917537:LZA917537 MIP917537:MIW917537 MSL917537:MSS917537 NCH917537:NCO917537 NMD917537:NMK917537 NVZ917537:NWG917537 OFV917537:OGC917537 OPR917537:OPY917537 OZN917537:OZU917537 PJJ917537:PJQ917537 PTF917537:PTM917537 QDB917537:QDI917537 QMX917537:QNE917537 QWT917537:QXA917537 RGP917537:RGW917537 RQL917537:RQS917537 SAH917537:SAO917537 SKD917537:SKK917537 STZ917537:SUG917537 TDV917537:TEC917537 TNR917537:TNY917537 TXN917537:TXU917537 UHJ917537:UHQ917537 URF917537:URM917537 VBB917537:VBI917537 VKX917537:VLE917537 VUT917537:VVA917537 WEP917537:WEW917537 WOL917537:WOS917537 WYH917537:WYO917537 WYH983073:WYO983073 LV983073:MC983073 VR983073:VY983073 AFN983073:AFU983073 APJ983073:APQ983073 AZF983073:AZM983073 BJB983073:BJI983073 BSX983073:BTE983073 CCT983073:CDA983073 CMP983073:CMW983073 CWL983073:CWS983073 DGH983073:DGO983073 DQD983073:DQK983073 DZZ983073:EAG983073 EJV983073:EKC983073 ETR983073:ETY983073 FDN983073:FDU983073 FNJ983073:FNQ983073 FXF983073:FXM983073 GHB983073:GHI983073 GQX983073:GRE983073 HAT983073:HBA983073 HKP983073:HKW983073 HUL983073:HUS983073 IEH983073:IEO983073 IOD983073:IOK983073 IXZ983073:IYG983073 JHV983073:JIC983073 JRR983073:JRY983073 KBN983073:KBU983073 KLJ983073:KLQ983073 KVF983073:KVM983073 LFB983073:LFI983073 LOX983073:LPE983073 LYT983073:LZA983073 MIP983073:MIW983073 MSL983073:MSS983073 NCH983073:NCO983073 NMD983073:NMK983073 NVZ983073:NWG983073 OFV983073:OGC983073 OPR983073:OPY983073 OZN983073:OZU983073 PJJ983073:PJQ983073 PTF983073:PTM983073 QDB983073:QDI983073 QMX983073:QNE983073 QWT983073:QXA983073 RGP983073:RGW983073 RQL983073:RQS983073 SAH983073:SAO983073 SKD983073:SKK983073 STZ983073:SUG983073 TDV983073:TEC983073 TNR983073:TNY983073 TXN983073:TXU983073 UHJ983073:UHQ983073 URF983073:URM983073 VBB983073:VBI983073 VKX983073:VLE983073 VUT983073:VVA983073 WEP983073:WEW983073 WOL983073:WOS983073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O917537:CG917537 O852001:CG852001 O786465:CG786465 O720929:CG720929 O655393:CG655393 O589857:CG589857 O524321:CG524321 O458785:CG458785 O393249:CG393249 O327713:CG327713 O262177:CG262177 O196641:CG196641 O131105:CG131105 O65569:CG65569 O983073:CG983073 WEP33:WEW33 VUT33:VVA33 VBB33:VBI33 VKX33:VLE33 UHJ33:UHQ33 WYH33:WYO33 WOL33:WOS33 URF33:URM33 LV33:MC33 VR33:VY33 AFN33:AFU33 APJ33:APQ33 AZF33:AZM33 BJB33:BJI33 BSX33:BTE33 CCT33:CDA33 CMP33:CMW33 CWL33:CWS33 DGH33:DGO33 DQD33:DQK33 DZZ33:EAG33 EJV33:EKC33 ETR33:ETY33 FDN33:FDU33 FNJ33:FNQ33 FXF33:FXM33 GHB33:GHI33 GQX33:GRE33 HAT33:HBA33 HKP33:HKW33 HUL33:HUS33 IEH33:IEO33 IOD33:IOK33 IXZ33:IYG33 JHV33:JIC33 JRR33:JRY33 KBN33:KBU33 KLJ33:KLQ33 KVF33:KVM33 LFB33:LFI33 LOX33:LPE33 LYT33:LZA33 MIP33:MIW33 MSL33:MSS33 NCH33:NCO33 NMD33:NMK33 NVZ33:NWG33 OFV33:OGC33 OPR33:OPY33 OZN33:OZU33 PJJ33:PJQ33 PTF33:PTM33 QDB33:QDI33 QMX33:QNE33 QWT33:QXA33 RGP33:RGW33 RQL33:RQS33 SAH33:SAO33 SKD33:SKK33 STZ33:SUG33 TDV33:TEC33 TNR33:TNY33 TXN33:TXU33 WEP37:WEW37 VUT37:VVA37 VBB37:VBI37 VKX37:VLE37 UHJ37:UHQ37 WYH37:WYO37 WOL37:WOS37 URF37:URM37 LV37:MC37 VR37:VY37 AFN37:AFU37 APJ37:APQ37 AZF37:AZM37 BJB37:BJI37 BSX37:BTE37 CCT37:CDA37 CMP37:CMW37 CWL37:CWS37 DGH37:DGO37 DQD37:DQK37 DZZ37:EAG37 EJV37:EKC37 ETR37:ETY37 FDN37:FDU37 FNJ37:FNQ37 FXF37:FXM37 GHB37:GHI37 GQX37:GRE37 HAT37:HBA37 HKP37:HKW37 HUL37:HUS37 IEH37:IEO37 IOD37:IOK37 IXZ37:IYG37 JHV37:JIC37 JRR37:JRY37 KBN37:KBU37 KLJ37:KLQ37 KVF37:KVM37 LFB37:LFI37 LOX37:LPE37 LYT37:LZA37 MIP37:MIW37 MSL37:MSS37 NCH37:NCO37 NMD37:NMK37 NVZ37:NWG37 OFV37:OGC37 OPR37:OPY37 OZN37:OZU37 PJJ37:PJQ37 PTF37:PTM37 QDB37:QDI37 QMX37:QNE37 QWT37:QXA37 RGP37:RGW37 RQL37:RQS37 SAH37:SAO37 SKD37:SKK37 STZ37:SUG37 TDV37:TEC37 TNR37:TNY37 TXN37:TXU37">
      <formula1>kind_of_cons</formula1>
    </dataValidation>
    <dataValidation type="textLength" operator="lessThanOrEqual" allowBlank="1" showInputMessage="1" showErrorMessage="1" errorTitle="Ошибка" error="Допускается ввод не более 900 символов!" sqref="WYP983068:WYP983075 WOT983068:WOT983075 CH65564:CH65571 MD65564:MD65571 VZ65564:VZ65571 AFV65564:AFV65571 APR65564:APR65571 AZN65564:AZN65571 BJJ65564:BJJ65571 BTF65564:BTF65571 CDB65564:CDB65571 CMX65564:CMX65571 CWT65564:CWT65571 DGP65564:DGP65571 DQL65564:DQL65571 EAH65564:EAH65571 EKD65564:EKD65571 ETZ65564:ETZ65571 FDV65564:FDV65571 FNR65564:FNR65571 FXN65564:FXN65571 GHJ65564:GHJ65571 GRF65564:GRF65571 HBB65564:HBB65571 HKX65564:HKX65571 HUT65564:HUT65571 IEP65564:IEP65571 IOL65564:IOL65571 IYH65564:IYH65571 JID65564:JID65571 JRZ65564:JRZ65571 KBV65564:KBV65571 KLR65564:KLR65571 KVN65564:KVN65571 LFJ65564:LFJ65571 LPF65564:LPF65571 LZB65564:LZB65571 MIX65564:MIX65571 MST65564:MST65571 NCP65564:NCP65571 NML65564:NML65571 NWH65564:NWH65571 OGD65564:OGD65571 OPZ65564:OPZ65571 OZV65564:OZV65571 PJR65564:PJR65571 PTN65564:PTN65571 QDJ65564:QDJ65571 QNF65564:QNF65571 QXB65564:QXB65571 RGX65564:RGX65571 RQT65564:RQT65571 SAP65564:SAP65571 SKL65564:SKL65571 SUH65564:SUH65571 TED65564:TED65571 TNZ65564:TNZ65571 TXV65564:TXV65571 UHR65564:UHR65571 URN65564:URN65571 VBJ65564:VBJ65571 VLF65564:VLF65571 VVB65564:VVB65571 WEX65564:WEX65571 WOT65564:WOT65571 WYP65564:WYP65571 CH131100:CH131107 MD131100:MD131107 VZ131100:VZ131107 AFV131100:AFV131107 APR131100:APR131107 AZN131100:AZN131107 BJJ131100:BJJ131107 BTF131100:BTF131107 CDB131100:CDB131107 CMX131100:CMX131107 CWT131100:CWT131107 DGP131100:DGP131107 DQL131100:DQL131107 EAH131100:EAH131107 EKD131100:EKD131107 ETZ131100:ETZ131107 FDV131100:FDV131107 FNR131100:FNR131107 FXN131100:FXN131107 GHJ131100:GHJ131107 GRF131100:GRF131107 HBB131100:HBB131107 HKX131100:HKX131107 HUT131100:HUT131107 IEP131100:IEP131107 IOL131100:IOL131107 IYH131100:IYH131107 JID131100:JID131107 JRZ131100:JRZ131107 KBV131100:KBV131107 KLR131100:KLR131107 KVN131100:KVN131107 LFJ131100:LFJ131107 LPF131100:LPF131107 LZB131100:LZB131107 MIX131100:MIX131107 MST131100:MST131107 NCP131100:NCP131107 NML131100:NML131107 NWH131100:NWH131107 OGD131100:OGD131107 OPZ131100:OPZ131107 OZV131100:OZV131107 PJR131100:PJR131107 PTN131100:PTN131107 QDJ131100:QDJ131107 QNF131100:QNF131107 QXB131100:QXB131107 RGX131100:RGX131107 RQT131100:RQT131107 SAP131100:SAP131107 SKL131100:SKL131107 SUH131100:SUH131107 TED131100:TED131107 TNZ131100:TNZ131107 TXV131100:TXV131107 UHR131100:UHR131107 URN131100:URN131107 VBJ131100:VBJ131107 VLF131100:VLF131107 VVB131100:VVB131107 WEX131100:WEX131107 WOT131100:WOT131107 WYP131100:WYP131107 CH196636:CH196643 MD196636:MD196643 VZ196636:VZ196643 AFV196636:AFV196643 APR196636:APR196643 AZN196636:AZN196643 BJJ196636:BJJ196643 BTF196636:BTF196643 CDB196636:CDB196643 CMX196636:CMX196643 CWT196636:CWT196643 DGP196636:DGP196643 DQL196636:DQL196643 EAH196636:EAH196643 EKD196636:EKD196643 ETZ196636:ETZ196643 FDV196636:FDV196643 FNR196636:FNR196643 FXN196636:FXN196643 GHJ196636:GHJ196643 GRF196636:GRF196643 HBB196636:HBB196643 HKX196636:HKX196643 HUT196636:HUT196643 IEP196636:IEP196643 IOL196636:IOL196643 IYH196636:IYH196643 JID196636:JID196643 JRZ196636:JRZ196643 KBV196636:KBV196643 KLR196636:KLR196643 KVN196636:KVN196643 LFJ196636:LFJ196643 LPF196636:LPF196643 LZB196636:LZB196643 MIX196636:MIX196643 MST196636:MST196643 NCP196636:NCP196643 NML196636:NML196643 NWH196636:NWH196643 OGD196636:OGD196643 OPZ196636:OPZ196643 OZV196636:OZV196643 PJR196636:PJR196643 PTN196636:PTN196643 QDJ196636:QDJ196643 QNF196636:QNF196643 QXB196636:QXB196643 RGX196636:RGX196643 RQT196636:RQT196643 SAP196636:SAP196643 SKL196636:SKL196643 SUH196636:SUH196643 TED196636:TED196643 TNZ196636:TNZ196643 TXV196636:TXV196643 UHR196636:UHR196643 URN196636:URN196643 VBJ196636:VBJ196643 VLF196636:VLF196643 VVB196636:VVB196643 WEX196636:WEX196643 WOT196636:WOT196643 WYP196636:WYP196643 CH262172:CH262179 MD262172:MD262179 VZ262172:VZ262179 AFV262172:AFV262179 APR262172:APR262179 AZN262172:AZN262179 BJJ262172:BJJ262179 BTF262172:BTF262179 CDB262172:CDB262179 CMX262172:CMX262179 CWT262172:CWT262179 DGP262172:DGP262179 DQL262172:DQL262179 EAH262172:EAH262179 EKD262172:EKD262179 ETZ262172:ETZ262179 FDV262172:FDV262179 FNR262172:FNR262179 FXN262172:FXN262179 GHJ262172:GHJ262179 GRF262172:GRF262179 HBB262172:HBB262179 HKX262172:HKX262179 HUT262172:HUT262179 IEP262172:IEP262179 IOL262172:IOL262179 IYH262172:IYH262179 JID262172:JID262179 JRZ262172:JRZ262179 KBV262172:KBV262179 KLR262172:KLR262179 KVN262172:KVN262179 LFJ262172:LFJ262179 LPF262172:LPF262179 LZB262172:LZB262179 MIX262172:MIX262179 MST262172:MST262179 NCP262172:NCP262179 NML262172:NML262179 NWH262172:NWH262179 OGD262172:OGD262179 OPZ262172:OPZ262179 OZV262172:OZV262179 PJR262172:PJR262179 PTN262172:PTN262179 QDJ262172:QDJ262179 QNF262172:QNF262179 QXB262172:QXB262179 RGX262172:RGX262179 RQT262172:RQT262179 SAP262172:SAP262179 SKL262172:SKL262179 SUH262172:SUH262179 TED262172:TED262179 TNZ262172:TNZ262179 TXV262172:TXV262179 UHR262172:UHR262179 URN262172:URN262179 VBJ262172:VBJ262179 VLF262172:VLF262179 VVB262172:VVB262179 WEX262172:WEX262179 WOT262172:WOT262179 WYP262172:WYP262179 CH327708:CH327715 MD327708:MD327715 VZ327708:VZ327715 AFV327708:AFV327715 APR327708:APR327715 AZN327708:AZN327715 BJJ327708:BJJ327715 BTF327708:BTF327715 CDB327708:CDB327715 CMX327708:CMX327715 CWT327708:CWT327715 DGP327708:DGP327715 DQL327708:DQL327715 EAH327708:EAH327715 EKD327708:EKD327715 ETZ327708:ETZ327715 FDV327708:FDV327715 FNR327708:FNR327715 FXN327708:FXN327715 GHJ327708:GHJ327715 GRF327708:GRF327715 HBB327708:HBB327715 HKX327708:HKX327715 HUT327708:HUT327715 IEP327708:IEP327715 IOL327708:IOL327715 IYH327708:IYH327715 JID327708:JID327715 JRZ327708:JRZ327715 KBV327708:KBV327715 KLR327708:KLR327715 KVN327708:KVN327715 LFJ327708:LFJ327715 LPF327708:LPF327715 LZB327708:LZB327715 MIX327708:MIX327715 MST327708:MST327715 NCP327708:NCP327715 NML327708:NML327715 NWH327708:NWH327715 OGD327708:OGD327715 OPZ327708:OPZ327715 OZV327708:OZV327715 PJR327708:PJR327715 PTN327708:PTN327715 QDJ327708:QDJ327715 QNF327708:QNF327715 QXB327708:QXB327715 RGX327708:RGX327715 RQT327708:RQT327715 SAP327708:SAP327715 SKL327708:SKL327715 SUH327708:SUH327715 TED327708:TED327715 TNZ327708:TNZ327715 TXV327708:TXV327715 UHR327708:UHR327715 URN327708:URN327715 VBJ327708:VBJ327715 VLF327708:VLF327715 VVB327708:VVB327715 WEX327708:WEX327715 WOT327708:WOT327715 WYP327708:WYP327715 CH393244:CH393251 MD393244:MD393251 VZ393244:VZ393251 AFV393244:AFV393251 APR393244:APR393251 AZN393244:AZN393251 BJJ393244:BJJ393251 BTF393244:BTF393251 CDB393244:CDB393251 CMX393244:CMX393251 CWT393244:CWT393251 DGP393244:DGP393251 DQL393244:DQL393251 EAH393244:EAH393251 EKD393244:EKD393251 ETZ393244:ETZ393251 FDV393244:FDV393251 FNR393244:FNR393251 FXN393244:FXN393251 GHJ393244:GHJ393251 GRF393244:GRF393251 HBB393244:HBB393251 HKX393244:HKX393251 HUT393244:HUT393251 IEP393244:IEP393251 IOL393244:IOL393251 IYH393244:IYH393251 JID393244:JID393251 JRZ393244:JRZ393251 KBV393244:KBV393251 KLR393244:KLR393251 KVN393244:KVN393251 LFJ393244:LFJ393251 LPF393244:LPF393251 LZB393244:LZB393251 MIX393244:MIX393251 MST393244:MST393251 NCP393244:NCP393251 NML393244:NML393251 NWH393244:NWH393251 OGD393244:OGD393251 OPZ393244:OPZ393251 OZV393244:OZV393251 PJR393244:PJR393251 PTN393244:PTN393251 QDJ393244:QDJ393251 QNF393244:QNF393251 QXB393244:QXB393251 RGX393244:RGX393251 RQT393244:RQT393251 SAP393244:SAP393251 SKL393244:SKL393251 SUH393244:SUH393251 TED393244:TED393251 TNZ393244:TNZ393251 TXV393244:TXV393251 UHR393244:UHR393251 URN393244:URN393251 VBJ393244:VBJ393251 VLF393244:VLF393251 VVB393244:VVB393251 WEX393244:WEX393251 WOT393244:WOT393251 WYP393244:WYP393251 CH458780:CH458787 MD458780:MD458787 VZ458780:VZ458787 AFV458780:AFV458787 APR458780:APR458787 AZN458780:AZN458787 BJJ458780:BJJ458787 BTF458780:BTF458787 CDB458780:CDB458787 CMX458780:CMX458787 CWT458780:CWT458787 DGP458780:DGP458787 DQL458780:DQL458787 EAH458780:EAH458787 EKD458780:EKD458787 ETZ458780:ETZ458787 FDV458780:FDV458787 FNR458780:FNR458787 FXN458780:FXN458787 GHJ458780:GHJ458787 GRF458780:GRF458787 HBB458780:HBB458787 HKX458780:HKX458787 HUT458780:HUT458787 IEP458780:IEP458787 IOL458780:IOL458787 IYH458780:IYH458787 JID458780:JID458787 JRZ458780:JRZ458787 KBV458780:KBV458787 KLR458780:KLR458787 KVN458780:KVN458787 LFJ458780:LFJ458787 LPF458780:LPF458787 LZB458780:LZB458787 MIX458780:MIX458787 MST458780:MST458787 NCP458780:NCP458787 NML458780:NML458787 NWH458780:NWH458787 OGD458780:OGD458787 OPZ458780:OPZ458787 OZV458780:OZV458787 PJR458780:PJR458787 PTN458780:PTN458787 QDJ458780:QDJ458787 QNF458780:QNF458787 QXB458780:QXB458787 RGX458780:RGX458787 RQT458780:RQT458787 SAP458780:SAP458787 SKL458780:SKL458787 SUH458780:SUH458787 TED458780:TED458787 TNZ458780:TNZ458787 TXV458780:TXV458787 UHR458780:UHR458787 URN458780:URN458787 VBJ458780:VBJ458787 VLF458780:VLF458787 VVB458780:VVB458787 WEX458780:WEX458787 WOT458780:WOT458787 WYP458780:WYP458787 CH524316:CH524323 MD524316:MD524323 VZ524316:VZ524323 AFV524316:AFV524323 APR524316:APR524323 AZN524316:AZN524323 BJJ524316:BJJ524323 BTF524316:BTF524323 CDB524316:CDB524323 CMX524316:CMX524323 CWT524316:CWT524323 DGP524316:DGP524323 DQL524316:DQL524323 EAH524316:EAH524323 EKD524316:EKD524323 ETZ524316:ETZ524323 FDV524316:FDV524323 FNR524316:FNR524323 FXN524316:FXN524323 GHJ524316:GHJ524323 GRF524316:GRF524323 HBB524316:HBB524323 HKX524316:HKX524323 HUT524316:HUT524323 IEP524316:IEP524323 IOL524316:IOL524323 IYH524316:IYH524323 JID524316:JID524323 JRZ524316:JRZ524323 KBV524316:KBV524323 KLR524316:KLR524323 KVN524316:KVN524323 LFJ524316:LFJ524323 LPF524316:LPF524323 LZB524316:LZB524323 MIX524316:MIX524323 MST524316:MST524323 NCP524316:NCP524323 NML524316:NML524323 NWH524316:NWH524323 OGD524316:OGD524323 OPZ524316:OPZ524323 OZV524316:OZV524323 PJR524316:PJR524323 PTN524316:PTN524323 QDJ524316:QDJ524323 QNF524316:QNF524323 QXB524316:QXB524323 RGX524316:RGX524323 RQT524316:RQT524323 SAP524316:SAP524323 SKL524316:SKL524323 SUH524316:SUH524323 TED524316:TED524323 TNZ524316:TNZ524323 TXV524316:TXV524323 UHR524316:UHR524323 URN524316:URN524323 VBJ524316:VBJ524323 VLF524316:VLF524323 VVB524316:VVB524323 WEX524316:WEX524323 WOT524316:WOT524323 WYP524316:WYP524323 CH589852:CH589859 MD589852:MD589859 VZ589852:VZ589859 AFV589852:AFV589859 APR589852:APR589859 AZN589852:AZN589859 BJJ589852:BJJ589859 BTF589852:BTF589859 CDB589852:CDB589859 CMX589852:CMX589859 CWT589852:CWT589859 DGP589852:DGP589859 DQL589852:DQL589859 EAH589852:EAH589859 EKD589852:EKD589859 ETZ589852:ETZ589859 FDV589852:FDV589859 FNR589852:FNR589859 FXN589852:FXN589859 GHJ589852:GHJ589859 GRF589852:GRF589859 HBB589852:HBB589859 HKX589852:HKX589859 HUT589852:HUT589859 IEP589852:IEP589859 IOL589852:IOL589859 IYH589852:IYH589859 JID589852:JID589859 JRZ589852:JRZ589859 KBV589852:KBV589859 KLR589852:KLR589859 KVN589852:KVN589859 LFJ589852:LFJ589859 LPF589852:LPF589859 LZB589852:LZB589859 MIX589852:MIX589859 MST589852:MST589859 NCP589852:NCP589859 NML589852:NML589859 NWH589852:NWH589859 OGD589852:OGD589859 OPZ589852:OPZ589859 OZV589852:OZV589859 PJR589852:PJR589859 PTN589852:PTN589859 QDJ589852:QDJ589859 QNF589852:QNF589859 QXB589852:QXB589859 RGX589852:RGX589859 RQT589852:RQT589859 SAP589852:SAP589859 SKL589852:SKL589859 SUH589852:SUH589859 TED589852:TED589859 TNZ589852:TNZ589859 TXV589852:TXV589859 UHR589852:UHR589859 URN589852:URN589859 VBJ589852:VBJ589859 VLF589852:VLF589859 VVB589852:VVB589859 WEX589852:WEX589859 WOT589852:WOT589859 WYP589852:WYP589859 CH655388:CH655395 MD655388:MD655395 VZ655388:VZ655395 AFV655388:AFV655395 APR655388:APR655395 AZN655388:AZN655395 BJJ655388:BJJ655395 BTF655388:BTF655395 CDB655388:CDB655395 CMX655388:CMX655395 CWT655388:CWT655395 DGP655388:DGP655395 DQL655388:DQL655395 EAH655388:EAH655395 EKD655388:EKD655395 ETZ655388:ETZ655395 FDV655388:FDV655395 FNR655388:FNR655395 FXN655388:FXN655395 GHJ655388:GHJ655395 GRF655388:GRF655395 HBB655388:HBB655395 HKX655388:HKX655395 HUT655388:HUT655395 IEP655388:IEP655395 IOL655388:IOL655395 IYH655388:IYH655395 JID655388:JID655395 JRZ655388:JRZ655395 KBV655388:KBV655395 KLR655388:KLR655395 KVN655388:KVN655395 LFJ655388:LFJ655395 LPF655388:LPF655395 LZB655388:LZB655395 MIX655388:MIX655395 MST655388:MST655395 NCP655388:NCP655395 NML655388:NML655395 NWH655388:NWH655395 OGD655388:OGD655395 OPZ655388:OPZ655395 OZV655388:OZV655395 PJR655388:PJR655395 PTN655388:PTN655395 QDJ655388:QDJ655395 QNF655388:QNF655395 QXB655388:QXB655395 RGX655388:RGX655395 RQT655388:RQT655395 SAP655388:SAP655395 SKL655388:SKL655395 SUH655388:SUH655395 TED655388:TED655395 TNZ655388:TNZ655395 TXV655388:TXV655395 UHR655388:UHR655395 URN655388:URN655395 VBJ655388:VBJ655395 VLF655388:VLF655395 VVB655388:VVB655395 WEX655388:WEX655395 WOT655388:WOT655395 WYP655388:WYP655395 CH720924:CH720931 MD720924:MD720931 VZ720924:VZ720931 AFV720924:AFV720931 APR720924:APR720931 AZN720924:AZN720931 BJJ720924:BJJ720931 BTF720924:BTF720931 CDB720924:CDB720931 CMX720924:CMX720931 CWT720924:CWT720931 DGP720924:DGP720931 DQL720924:DQL720931 EAH720924:EAH720931 EKD720924:EKD720931 ETZ720924:ETZ720931 FDV720924:FDV720931 FNR720924:FNR720931 FXN720924:FXN720931 GHJ720924:GHJ720931 GRF720924:GRF720931 HBB720924:HBB720931 HKX720924:HKX720931 HUT720924:HUT720931 IEP720924:IEP720931 IOL720924:IOL720931 IYH720924:IYH720931 JID720924:JID720931 JRZ720924:JRZ720931 KBV720924:KBV720931 KLR720924:KLR720931 KVN720924:KVN720931 LFJ720924:LFJ720931 LPF720924:LPF720931 LZB720924:LZB720931 MIX720924:MIX720931 MST720924:MST720931 NCP720924:NCP720931 NML720924:NML720931 NWH720924:NWH720931 OGD720924:OGD720931 OPZ720924:OPZ720931 OZV720924:OZV720931 PJR720924:PJR720931 PTN720924:PTN720931 QDJ720924:QDJ720931 QNF720924:QNF720931 QXB720924:QXB720931 RGX720924:RGX720931 RQT720924:RQT720931 SAP720924:SAP720931 SKL720924:SKL720931 SUH720924:SUH720931 TED720924:TED720931 TNZ720924:TNZ720931 TXV720924:TXV720931 UHR720924:UHR720931 URN720924:URN720931 VBJ720924:VBJ720931 VLF720924:VLF720931 VVB720924:VVB720931 WEX720924:WEX720931 WOT720924:WOT720931 WYP720924:WYP720931 CH786460:CH786467 MD786460:MD786467 VZ786460:VZ786467 AFV786460:AFV786467 APR786460:APR786467 AZN786460:AZN786467 BJJ786460:BJJ786467 BTF786460:BTF786467 CDB786460:CDB786467 CMX786460:CMX786467 CWT786460:CWT786467 DGP786460:DGP786467 DQL786460:DQL786467 EAH786460:EAH786467 EKD786460:EKD786467 ETZ786460:ETZ786467 FDV786460:FDV786467 FNR786460:FNR786467 FXN786460:FXN786467 GHJ786460:GHJ786467 GRF786460:GRF786467 HBB786460:HBB786467 HKX786460:HKX786467 HUT786460:HUT786467 IEP786460:IEP786467 IOL786460:IOL786467 IYH786460:IYH786467 JID786460:JID786467 JRZ786460:JRZ786467 KBV786460:KBV786467 KLR786460:KLR786467 KVN786460:KVN786467 LFJ786460:LFJ786467 LPF786460:LPF786467 LZB786460:LZB786467 MIX786460:MIX786467 MST786460:MST786467 NCP786460:NCP786467 NML786460:NML786467 NWH786460:NWH786467 OGD786460:OGD786467 OPZ786460:OPZ786467 OZV786460:OZV786467 PJR786460:PJR786467 PTN786460:PTN786467 QDJ786460:QDJ786467 QNF786460:QNF786467 QXB786460:QXB786467 RGX786460:RGX786467 RQT786460:RQT786467 SAP786460:SAP786467 SKL786460:SKL786467 SUH786460:SUH786467 TED786460:TED786467 TNZ786460:TNZ786467 TXV786460:TXV786467 UHR786460:UHR786467 URN786460:URN786467 VBJ786460:VBJ786467 VLF786460:VLF786467 VVB786460:VVB786467 WEX786460:WEX786467 WOT786460:WOT786467 WYP786460:WYP786467 CH851996:CH852003 MD851996:MD852003 VZ851996:VZ852003 AFV851996:AFV852003 APR851996:APR852003 AZN851996:AZN852003 BJJ851996:BJJ852003 BTF851996:BTF852003 CDB851996:CDB852003 CMX851996:CMX852003 CWT851996:CWT852003 DGP851996:DGP852003 DQL851996:DQL852003 EAH851996:EAH852003 EKD851996:EKD852003 ETZ851996:ETZ852003 FDV851996:FDV852003 FNR851996:FNR852003 FXN851996:FXN852003 GHJ851996:GHJ852003 GRF851996:GRF852003 HBB851996:HBB852003 HKX851996:HKX852003 HUT851996:HUT852003 IEP851996:IEP852003 IOL851996:IOL852003 IYH851996:IYH852003 JID851996:JID852003 JRZ851996:JRZ852003 KBV851996:KBV852003 KLR851996:KLR852003 KVN851996:KVN852003 LFJ851996:LFJ852003 LPF851996:LPF852003 LZB851996:LZB852003 MIX851996:MIX852003 MST851996:MST852003 NCP851996:NCP852003 NML851996:NML852003 NWH851996:NWH852003 OGD851996:OGD852003 OPZ851996:OPZ852003 OZV851996:OZV852003 PJR851996:PJR852003 PTN851996:PTN852003 QDJ851996:QDJ852003 QNF851996:QNF852003 QXB851996:QXB852003 RGX851996:RGX852003 RQT851996:RQT852003 SAP851996:SAP852003 SKL851996:SKL852003 SUH851996:SUH852003 TED851996:TED852003 TNZ851996:TNZ852003 TXV851996:TXV852003 UHR851996:UHR852003 URN851996:URN852003 VBJ851996:VBJ852003 VLF851996:VLF852003 VVB851996:VVB852003 WEX851996:WEX852003 WOT851996:WOT852003 WYP851996:WYP852003 CH917532:CH917539 MD917532:MD917539 VZ917532:VZ917539 AFV917532:AFV917539 APR917532:APR917539 AZN917532:AZN917539 BJJ917532:BJJ917539 BTF917532:BTF917539 CDB917532:CDB917539 CMX917532:CMX917539 CWT917532:CWT917539 DGP917532:DGP917539 DQL917532:DQL917539 EAH917532:EAH917539 EKD917532:EKD917539 ETZ917532:ETZ917539 FDV917532:FDV917539 FNR917532:FNR917539 FXN917532:FXN917539 GHJ917532:GHJ917539 GRF917532:GRF917539 HBB917532:HBB917539 HKX917532:HKX917539 HUT917532:HUT917539 IEP917532:IEP917539 IOL917532:IOL917539 IYH917532:IYH917539 JID917532:JID917539 JRZ917532:JRZ917539 KBV917532:KBV917539 KLR917532:KLR917539 KVN917532:KVN917539 LFJ917532:LFJ917539 LPF917532:LPF917539 LZB917532:LZB917539 MIX917532:MIX917539 MST917532:MST917539 NCP917532:NCP917539 NML917532:NML917539 NWH917532:NWH917539 OGD917532:OGD917539 OPZ917532:OPZ917539 OZV917532:OZV917539 PJR917532:PJR917539 PTN917532:PTN917539 QDJ917532:QDJ917539 QNF917532:QNF917539 QXB917532:QXB917539 RGX917532:RGX917539 RQT917532:RQT917539 SAP917532:SAP917539 SKL917532:SKL917539 SUH917532:SUH917539 TED917532:TED917539 TNZ917532:TNZ917539 TXV917532:TXV917539 UHR917532:UHR917539 URN917532:URN917539 VBJ917532:VBJ917539 VLF917532:VLF917539 VVB917532:VVB917539 WEX917532:WEX917539 WOT917532:WOT917539 WYP917532:WYP917539 CH983068:CH983075 MD983068:MD983075 VZ983068:VZ983075 AFV983068:AFV983075 APR983068:APR983075 AZN983068:AZN983075 BJJ983068:BJJ983075 BTF983068:BTF983075 CDB983068:CDB983075 CMX983068:CMX983075 CWT983068:CWT983075 DGP983068:DGP983075 DQL983068:DQL983075 EAH983068:EAH983075 EKD983068:EKD983075 ETZ983068:ETZ983075 FDV983068:FDV983075 FNR983068:FNR983075 FXN983068:FXN983075 GHJ983068:GHJ983075 GRF983068:GRF983075 HBB983068:HBB983075 HKX983068:HKX983075 HUT983068:HUT983075 IEP983068:IEP983075 IOL983068:IOL983075 IYH983068:IYH983075 JID983068:JID983075 JRZ983068:JRZ983075 KBV983068:KBV983075 KLR983068:KLR983075 KVN983068:KVN983075 LFJ983068:LFJ983075 LPF983068:LPF983075 LZB983068:LZB983075 MIX983068:MIX983075 MST983068:MST983075 NCP983068:NCP983075 NML983068:NML983075 NWH983068:NWH983075 OGD983068:OGD983075 OPZ983068:OPZ983075 OZV983068:OZV983075 PJR983068:PJR983075 PTN983068:PTN983075 QDJ983068:QDJ983075 QNF983068:QNF983075 QXB983068:QXB983075 RGX983068:RGX983075 RQT983068:RQT983075 SAP983068:SAP983075 SKL983068:SKL983075 SUH983068:SUH983075 TED983068:TED983075 TNZ983068:TNZ983075 TXV983068:TXV983075 UHR983068:UHR983075 URN983068:URN983075 VBJ983068:VBJ983075 VLF983068:VLF983075 VVB983068:VVB983075 WEX983068:WEX983075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32:WYP35 WOT32:WOT35 MD32:MD35 VZ32:VZ35 AFV32:AFV35 APR32:APR35 AZN32:AZN35 BJJ32:BJJ35 BTF32:BTF35 CDB32:CDB35 CMX32:CMX35 CWT32:CWT35 DGP32:DGP35 DQL32:DQL35 EAH32:EAH35 EKD32:EKD35 ETZ32:ETZ35 FDV32:FDV35 FNR32:FNR35 FXN32:FXN35 GHJ32:GHJ35 GRF32:GRF35 HBB32:HBB35 HKX32:HKX35 HUT32:HUT35 IEP32:IEP35 IOL32:IOL35 IYH32:IYH35 JID32:JID35 JRZ32:JRZ35 KBV32:KBV35 KLR32:KLR35 KVN32:KVN35 LFJ32:LFJ35 LPF32:LPF35 LZB32:LZB35 MIX32:MIX35 MST32:MST35 NCP32:NCP35 NML32:NML35 NWH32:NWH35 OGD32:OGD35 OPZ32:OPZ35 OZV32:OZV35 PJR32:PJR35 PTN32:PTN35 QDJ32:QDJ35 QNF32:QNF35 QXB32:QXB35 RGX32:RGX35 RQT32:RQT35 SAP32:SAP35 SKL32:SKL35 SUH32:SUH35 TED32:TED35 TNZ32:TNZ35 TXV32:TXV35 UHR32:UHR35 URN32:URN35 VBJ32:VBJ35 VLF32:VLF35 VVB32:VVB35 WEX32:WEX35 WYP37:WYP39 WOT37:WOT39 MD37:MD39 VZ37:VZ39 AFV37:AFV39 APR37:APR39 AZN37:AZN39 BJJ37:BJJ39 BTF37:BTF39 CDB37:CDB39 CMX37:CMX39 CWT37:CWT39 DGP37:DGP39 DQL37:DQL39 EAH37:EAH39 EKD37:EKD39 ETZ37:ETZ39 FDV37:FDV39 FNR37:FNR39 FXN37:FXN39 GHJ37:GHJ39 GRF37:GRF39 HBB37:HBB39 HKX37:HKX39 HUT37:HUT39 IEP37:IEP39 IOL37:IOL39 IYH37:IYH39 JID37:JID39 JRZ37:JRZ39 KBV37:KBV39 KLR37:KLR39 KVN37:KVN39 LFJ37:LFJ39 LPF37:LPF39 LZB37:LZB39 MIX37:MIX39 MST37:MST39 NCP37:NCP39 NML37:NML39 NWH37:NWH39 OGD37:OGD39 OPZ37:OPZ39 OZV37:OZV39 PJR37:PJR39 PTN37:PTN39 QDJ37:QDJ39 QNF37:QNF39 QXB37:QXB39 RGX37:RGX39 RQT37:RQT39 SAP37:SAP39 SKL37:SKL39 SUH37:SUH39 TED37:TED39 TNZ37:TNZ39 TXV37:TXV39 UHR37:UHR39 URN37:URN39 VBJ37:VBJ39 VLF37:VLF39 VVB37:VVB39 WEX37:WEX39">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68 LV65568 VR65568 AFN65568 APJ65568 AZF65568 BJB65568 BSX65568 CCT65568 CMP65568 CWL65568 DGH65568 DQD65568 DZZ65568 EJV65568 ETR65568 FDN65568 FNJ65568 FXF65568 GHB65568 GQX65568 HAT65568 HKP65568 HUL65568 IEH65568 IOD65568 IXZ65568 JHV65568 JRR65568 KBN65568 KLJ65568 KVF65568 LFB65568 LOX65568 LYT65568 MIP65568 MSL65568 NCH65568 NMD65568 NVZ65568 OFV65568 OPR65568 OZN65568 PJJ65568 PTF65568 QDB65568 QMX65568 QWT65568 RGP65568 RQL65568 SAH65568 SKD65568 STZ65568 TDV65568 TNR65568 TXN65568 UHJ65568 URF65568 VBB65568 VKX65568 VUT65568 WEP65568 WOL65568 WYH65568 O131104 LV131104 VR131104 AFN131104 APJ131104 AZF131104 BJB131104 BSX131104 CCT131104 CMP131104 CWL131104 DGH131104 DQD131104 DZZ131104 EJV131104 ETR131104 FDN131104 FNJ131104 FXF131104 GHB131104 GQX131104 HAT131104 HKP131104 HUL131104 IEH131104 IOD131104 IXZ131104 JHV131104 JRR131104 KBN131104 KLJ131104 KVF131104 LFB131104 LOX131104 LYT131104 MIP131104 MSL131104 NCH131104 NMD131104 NVZ131104 OFV131104 OPR131104 OZN131104 PJJ131104 PTF131104 QDB131104 QMX131104 QWT131104 RGP131104 RQL131104 SAH131104 SKD131104 STZ131104 TDV131104 TNR131104 TXN131104 UHJ131104 URF131104 VBB131104 VKX131104 VUT131104 WEP131104 WOL131104 WYH131104 O196640 LV196640 VR196640 AFN196640 APJ196640 AZF196640 BJB196640 BSX196640 CCT196640 CMP196640 CWL196640 DGH196640 DQD196640 DZZ196640 EJV196640 ETR196640 FDN196640 FNJ196640 FXF196640 GHB196640 GQX196640 HAT196640 HKP196640 HUL196640 IEH196640 IOD196640 IXZ196640 JHV196640 JRR196640 KBN196640 KLJ196640 KVF196640 LFB196640 LOX196640 LYT196640 MIP196640 MSL196640 NCH196640 NMD196640 NVZ196640 OFV196640 OPR196640 OZN196640 PJJ196640 PTF196640 QDB196640 QMX196640 QWT196640 RGP196640 RQL196640 SAH196640 SKD196640 STZ196640 TDV196640 TNR196640 TXN196640 UHJ196640 URF196640 VBB196640 VKX196640 VUT196640 WEP196640 WOL196640 WYH196640 O262176 LV262176 VR262176 AFN262176 APJ262176 AZF262176 BJB262176 BSX262176 CCT262176 CMP262176 CWL262176 DGH262176 DQD262176 DZZ262176 EJV262176 ETR262176 FDN262176 FNJ262176 FXF262176 GHB262176 GQX262176 HAT262176 HKP262176 HUL262176 IEH262176 IOD262176 IXZ262176 JHV262176 JRR262176 KBN262176 KLJ262176 KVF262176 LFB262176 LOX262176 LYT262176 MIP262176 MSL262176 NCH262176 NMD262176 NVZ262176 OFV262176 OPR262176 OZN262176 PJJ262176 PTF262176 QDB262176 QMX262176 QWT262176 RGP262176 RQL262176 SAH262176 SKD262176 STZ262176 TDV262176 TNR262176 TXN262176 UHJ262176 URF262176 VBB262176 VKX262176 VUT262176 WEP262176 WOL262176 WYH262176 O327712 LV327712 VR327712 AFN327712 APJ327712 AZF327712 BJB327712 BSX327712 CCT327712 CMP327712 CWL327712 DGH327712 DQD327712 DZZ327712 EJV327712 ETR327712 FDN327712 FNJ327712 FXF327712 GHB327712 GQX327712 HAT327712 HKP327712 HUL327712 IEH327712 IOD327712 IXZ327712 JHV327712 JRR327712 KBN327712 KLJ327712 KVF327712 LFB327712 LOX327712 LYT327712 MIP327712 MSL327712 NCH327712 NMD327712 NVZ327712 OFV327712 OPR327712 OZN327712 PJJ327712 PTF327712 QDB327712 QMX327712 QWT327712 RGP327712 RQL327712 SAH327712 SKD327712 STZ327712 TDV327712 TNR327712 TXN327712 UHJ327712 URF327712 VBB327712 VKX327712 VUT327712 WEP327712 WOL327712 WYH327712 O393248 LV393248 VR393248 AFN393248 APJ393248 AZF393248 BJB393248 BSX393248 CCT393248 CMP393248 CWL393248 DGH393248 DQD393248 DZZ393248 EJV393248 ETR393248 FDN393248 FNJ393248 FXF393248 GHB393248 GQX393248 HAT393248 HKP393248 HUL393248 IEH393248 IOD393248 IXZ393248 JHV393248 JRR393248 KBN393248 KLJ393248 KVF393248 LFB393248 LOX393248 LYT393248 MIP393248 MSL393248 NCH393248 NMD393248 NVZ393248 OFV393248 OPR393248 OZN393248 PJJ393248 PTF393248 QDB393248 QMX393248 QWT393248 RGP393248 RQL393248 SAH393248 SKD393248 STZ393248 TDV393248 TNR393248 TXN393248 UHJ393248 URF393248 VBB393248 VKX393248 VUT393248 WEP393248 WOL393248 WYH393248 O458784 LV458784 VR458784 AFN458784 APJ458784 AZF458784 BJB458784 BSX458784 CCT458784 CMP458784 CWL458784 DGH458784 DQD458784 DZZ458784 EJV458784 ETR458784 FDN458784 FNJ458784 FXF458784 GHB458784 GQX458784 HAT458784 HKP458784 HUL458784 IEH458784 IOD458784 IXZ458784 JHV458784 JRR458784 KBN458784 KLJ458784 KVF458784 LFB458784 LOX458784 LYT458784 MIP458784 MSL458784 NCH458784 NMD458784 NVZ458784 OFV458784 OPR458784 OZN458784 PJJ458784 PTF458784 QDB458784 QMX458784 QWT458784 RGP458784 RQL458784 SAH458784 SKD458784 STZ458784 TDV458784 TNR458784 TXN458784 UHJ458784 URF458784 VBB458784 VKX458784 VUT458784 WEP458784 WOL458784 WYH458784 O524320 LV524320 VR524320 AFN524320 APJ524320 AZF524320 BJB524320 BSX524320 CCT524320 CMP524320 CWL524320 DGH524320 DQD524320 DZZ524320 EJV524320 ETR524320 FDN524320 FNJ524320 FXF524320 GHB524320 GQX524320 HAT524320 HKP524320 HUL524320 IEH524320 IOD524320 IXZ524320 JHV524320 JRR524320 KBN524320 KLJ524320 KVF524320 LFB524320 LOX524320 LYT524320 MIP524320 MSL524320 NCH524320 NMD524320 NVZ524320 OFV524320 OPR524320 OZN524320 PJJ524320 PTF524320 QDB524320 QMX524320 QWT524320 RGP524320 RQL524320 SAH524320 SKD524320 STZ524320 TDV524320 TNR524320 TXN524320 UHJ524320 URF524320 VBB524320 VKX524320 VUT524320 WEP524320 WOL524320 WYH524320 O589856 LV589856 VR589856 AFN589856 APJ589856 AZF589856 BJB589856 BSX589856 CCT589856 CMP589856 CWL589856 DGH589856 DQD589856 DZZ589856 EJV589856 ETR589856 FDN589856 FNJ589856 FXF589856 GHB589856 GQX589856 HAT589856 HKP589856 HUL589856 IEH589856 IOD589856 IXZ589856 JHV589856 JRR589856 KBN589856 KLJ589856 KVF589856 LFB589856 LOX589856 LYT589856 MIP589856 MSL589856 NCH589856 NMD589856 NVZ589856 OFV589856 OPR589856 OZN589856 PJJ589856 PTF589856 QDB589856 QMX589856 QWT589856 RGP589856 RQL589856 SAH589856 SKD589856 STZ589856 TDV589856 TNR589856 TXN589856 UHJ589856 URF589856 VBB589856 VKX589856 VUT589856 WEP589856 WOL589856 WYH589856 O655392 LV655392 VR655392 AFN655392 APJ655392 AZF655392 BJB655392 BSX655392 CCT655392 CMP655392 CWL655392 DGH655392 DQD655392 DZZ655392 EJV655392 ETR655392 FDN655392 FNJ655392 FXF655392 GHB655392 GQX655392 HAT655392 HKP655392 HUL655392 IEH655392 IOD655392 IXZ655392 JHV655392 JRR655392 KBN655392 KLJ655392 KVF655392 LFB655392 LOX655392 LYT655392 MIP655392 MSL655392 NCH655392 NMD655392 NVZ655392 OFV655392 OPR655392 OZN655392 PJJ655392 PTF655392 QDB655392 QMX655392 QWT655392 RGP655392 RQL655392 SAH655392 SKD655392 STZ655392 TDV655392 TNR655392 TXN655392 UHJ655392 URF655392 VBB655392 VKX655392 VUT655392 WEP655392 WOL655392 WYH655392 O720928 LV720928 VR720928 AFN720928 APJ720928 AZF720928 BJB720928 BSX720928 CCT720928 CMP720928 CWL720928 DGH720928 DQD720928 DZZ720928 EJV720928 ETR720928 FDN720928 FNJ720928 FXF720928 GHB720928 GQX720928 HAT720928 HKP720928 HUL720928 IEH720928 IOD720928 IXZ720928 JHV720928 JRR720928 KBN720928 KLJ720928 KVF720928 LFB720928 LOX720928 LYT720928 MIP720928 MSL720928 NCH720928 NMD720928 NVZ720928 OFV720928 OPR720928 OZN720928 PJJ720928 PTF720928 QDB720928 QMX720928 QWT720928 RGP720928 RQL720928 SAH720928 SKD720928 STZ720928 TDV720928 TNR720928 TXN720928 UHJ720928 URF720928 VBB720928 VKX720928 VUT720928 WEP720928 WOL720928 WYH720928 O786464 LV786464 VR786464 AFN786464 APJ786464 AZF786464 BJB786464 BSX786464 CCT786464 CMP786464 CWL786464 DGH786464 DQD786464 DZZ786464 EJV786464 ETR786464 FDN786464 FNJ786464 FXF786464 GHB786464 GQX786464 HAT786464 HKP786464 HUL786464 IEH786464 IOD786464 IXZ786464 JHV786464 JRR786464 KBN786464 KLJ786464 KVF786464 LFB786464 LOX786464 LYT786464 MIP786464 MSL786464 NCH786464 NMD786464 NVZ786464 OFV786464 OPR786464 OZN786464 PJJ786464 PTF786464 QDB786464 QMX786464 QWT786464 RGP786464 RQL786464 SAH786464 SKD786464 STZ786464 TDV786464 TNR786464 TXN786464 UHJ786464 URF786464 VBB786464 VKX786464 VUT786464 WEP786464 WOL786464 WYH786464 O852000 LV852000 VR852000 AFN852000 APJ852000 AZF852000 BJB852000 BSX852000 CCT852000 CMP852000 CWL852000 DGH852000 DQD852000 DZZ852000 EJV852000 ETR852000 FDN852000 FNJ852000 FXF852000 GHB852000 GQX852000 HAT852000 HKP852000 HUL852000 IEH852000 IOD852000 IXZ852000 JHV852000 JRR852000 KBN852000 KLJ852000 KVF852000 LFB852000 LOX852000 LYT852000 MIP852000 MSL852000 NCH852000 NMD852000 NVZ852000 OFV852000 OPR852000 OZN852000 PJJ852000 PTF852000 QDB852000 QMX852000 QWT852000 RGP852000 RQL852000 SAH852000 SKD852000 STZ852000 TDV852000 TNR852000 TXN852000 UHJ852000 URF852000 VBB852000 VKX852000 VUT852000 WEP852000 WOL852000 WYH852000 O917536 LV917536 VR917536 AFN917536 APJ917536 AZF917536 BJB917536 BSX917536 CCT917536 CMP917536 CWL917536 DGH917536 DQD917536 DZZ917536 EJV917536 ETR917536 FDN917536 FNJ917536 FXF917536 GHB917536 GQX917536 HAT917536 HKP917536 HUL917536 IEH917536 IOD917536 IXZ917536 JHV917536 JRR917536 KBN917536 KLJ917536 KVF917536 LFB917536 LOX917536 LYT917536 MIP917536 MSL917536 NCH917536 NMD917536 NVZ917536 OFV917536 OPR917536 OZN917536 PJJ917536 PTF917536 QDB917536 QMX917536 QWT917536 RGP917536 RQL917536 SAH917536 SKD917536 STZ917536 TDV917536 TNR917536 TXN917536 UHJ917536 URF917536 VBB917536 VKX917536 VUT917536 WEP917536 WOL917536 WYH917536 O983072 LV983072 VR983072 AFN983072 APJ983072 AZF983072 BJB983072 BSX983072 CCT983072 CMP983072 CWL983072 DGH983072 DQD983072 DZZ983072 EJV983072 ETR983072 FDN983072 FNJ983072 FXF983072 GHB983072 GQX983072 HAT983072 HKP983072 HUL983072 IEH983072 IOD983072 IXZ983072 JHV983072 JRR983072 KBN983072 KLJ983072 KVF983072 LFB983072 LOX983072 LYT983072 MIP983072 MSL983072 NCH983072 NMD983072 NVZ983072 OFV983072 OPR983072 OZN983072 PJJ983072 PTF983072 QDB983072 QMX983072 QWT983072 RGP983072 RQL983072 SAH983072 SKD983072 STZ983072 TDV983072 TNR983072 TXN983072 UHJ983072 URF983072 VBB983072 VKX983072 VUT983072 WEP983072 WOL983072 WYH983072 V22 V65568 V131104 V196640 V262176 V327712 V393248 V458784 V524320 V589856 V655392 V720928 V786464 V852000 V917536 V983072 AC22 AC65568 AC131104 AC196640 AC262176 AC327712 AC393248 AC458784 AC524320 AC589856 AC655392 AC720928 AC786464 AC852000 AC917536 AC983072 AJ22 AJ65568 AJ131104 AJ196640 AJ262176 AJ327712 AJ393248 AJ458784 AJ524320 AJ589856 AJ655392 AJ720928 AJ786464 AJ852000 AJ917536 AJ983072 AQ22 AQ65568 AQ131104 AQ196640 AQ262176 AQ327712 AQ393248 AQ458784 AQ524320 AQ589856 AQ655392 AQ720928 AQ786464 AQ852000 AQ917536 AQ983072 AX22 AX65568 AX131104 AX196640 AX262176 AX327712 AX393248 AX458784 AX524320 AX589856 AX655392 AX720928 AX786464 AX852000 AX917536 AX983072 BE22 BE65568 BE131104 BE196640 BE262176 BE327712 BE393248 BE458784 BE524320 BE589856 BE655392 BE720928 BE786464 BE852000 BE917536 BE983072 BL22 BL65568 BL131104 BL196640 BL262176 BL327712 BL393248 BL458784 BL524320 BL589856 BL655392 BL720928 BL786464 BL852000 BL917536 BL983072 BS22 BS65568 BS131104 BS196640 BS262176 BS327712 BS393248 BS458784 BS524320 BS589856 BS655392 BS720928 BS786464 BS852000 BS917536 BS983072 BZ22 BZ65568 BZ131104 BZ196640 BZ262176 BZ327712 BZ393248 BZ458784 BZ524320 BZ589856 BZ655392 BZ720928 BZ786464 BZ852000 BZ917536 BZ983072 O32 LV32 VR32 AFN32 APJ32 AZF32 BJB32 BSX32 CCT32 CMP32 CWL32 DGH32 DQD32 DZZ32 EJV32 ETR32 FDN32 FNJ32 FXF32 GHB32 GQX32 HAT32 HKP32 HUL32 IEH32 IOD32 IXZ32 JHV32 JRR32 KBN32 KLJ32 KVF32 LFB32 LOX32 LYT32 MIP32 MSL32 NCH32 NMD32 NVZ32 OFV32 OPR32 OZN32 PJJ32 PTF32 QDB32 QMX32 QWT32 RGP32 RQL32 SAH32 SKD32 STZ32 TDV32 TNR32 TXN32 UHJ32 URF32 VBB32 VKX32 VUT32 WEP32 WOL32 WYH3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O27 V23 V27 AC23 AC27 AJ23 AJ27 AQ23 AQ27 AX23 AX27 BE23 BE27 BL23 BL27 BS23 BS27 BZ23 BZ27 O33 O37">
      <formula1>kind_of_cons</formula1>
    </dataValidation>
    <dataValidation type="decimal" allowBlank="1" showErrorMessage="1" errorTitle="Ошибка" error="Допускается ввод только действительных чисел!" sqref="O24 O28 V28 V24 AC28 AC24 AJ28 AJ24 AQ28 AQ24 AX28 AX24 BE28 BE24 BL28 BL24 BS28 BS24 BZ28 BZ24 O34 V34 AC34 AJ34 AQ34 AX34 BE34 BL34 BS34 BZ34 O38 V38 AC38 AJ38 AQ38 AX38 BE38 BL38 BS38 BZ3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6" t="s">
        <v>492</v>
      </c>
      <c r="G2" s="1207"/>
      <c r="H2" s="1208"/>
      <c r="I2" s="642"/>
    </row>
    <row r="3" spans="1:20" ht="3" customHeight="1"/>
    <row r="4" spans="1:20" s="572" customFormat="1" ht="11.25">
      <c r="A4" s="592"/>
      <c r="B4" s="592"/>
      <c r="C4" s="592"/>
      <c r="D4" s="592"/>
      <c r="F4" s="1158" t="s">
        <v>454</v>
      </c>
      <c r="G4" s="1158"/>
      <c r="H4" s="1158"/>
      <c r="I4" s="120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210">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0"/>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0"/>
      <c r="B11" s="1210">
        <v>1</v>
      </c>
      <c r="C11" s="625"/>
      <c r="D11" s="625"/>
      <c r="F11" s="618" t="str">
        <f>"4."&amp;mergeValue(A11) &amp;"."&amp;mergeValue(B11)</f>
        <v>4.1.1</v>
      </c>
      <c r="G11" s="613" t="s">
        <v>593</v>
      </c>
      <c r="H11" s="606" t="str">
        <f>IF(region_name="","",region_name)</f>
        <v>Ставропольский край</v>
      </c>
      <c r="I11" s="583" t="s">
        <v>500</v>
      </c>
      <c r="J11" s="617"/>
      <c r="K11" s="592"/>
      <c r="L11" s="592"/>
      <c r="M11" s="592"/>
      <c r="N11" s="592"/>
      <c r="O11" s="592"/>
      <c r="P11" s="592"/>
      <c r="Q11" s="592"/>
      <c r="R11" s="592"/>
      <c r="S11" s="592"/>
      <c r="T11" s="592"/>
    </row>
    <row r="12" spans="1:20" s="572" customFormat="1" ht="22.5">
      <c r="A12" s="1210"/>
      <c r="B12" s="1210"/>
      <c r="C12" s="1210">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0"/>
      <c r="B13" s="1210"/>
      <c r="C13" s="1210"/>
      <c r="D13" s="625">
        <v>1</v>
      </c>
      <c r="F13" s="618" t="str">
        <f>"4."&amp;mergeValue(A13) &amp;"."&amp;mergeValue(B13)&amp;"."&amp;mergeValue(C13)&amp;"."&amp;mergeValue(D13)</f>
        <v>4.1.1.1.1</v>
      </c>
      <c r="G13" s="635" t="s">
        <v>499</v>
      </c>
      <c r="H13" s="606"/>
      <c r="I13" s="1211" t="s">
        <v>592</v>
      </c>
      <c r="J13" s="617"/>
      <c r="K13" s="592"/>
      <c r="L13" s="592"/>
      <c r="M13" s="592"/>
      <c r="N13" s="592"/>
      <c r="O13" s="592"/>
      <c r="P13" s="592"/>
      <c r="Q13" s="592"/>
      <c r="R13" s="592"/>
      <c r="S13" s="592"/>
      <c r="T13" s="592"/>
    </row>
    <row r="14" spans="1:20" s="572" customFormat="1" ht="18.75">
      <c r="A14" s="1210"/>
      <c r="B14" s="1210"/>
      <c r="C14" s="1210"/>
      <c r="D14" s="625"/>
      <c r="F14" s="621"/>
      <c r="G14" s="552" t="s">
        <v>4</v>
      </c>
      <c r="H14" s="626"/>
      <c r="I14" s="1211"/>
      <c r="J14" s="617"/>
      <c r="K14" s="592"/>
      <c r="L14" s="592"/>
      <c r="M14" s="592"/>
      <c r="N14" s="592"/>
      <c r="O14" s="592"/>
      <c r="P14" s="592"/>
      <c r="Q14" s="592"/>
      <c r="R14" s="592"/>
      <c r="S14" s="592"/>
      <c r="T14" s="592"/>
    </row>
    <row r="15" spans="1:20" s="572" customFormat="1" ht="18.75">
      <c r="A15" s="1210"/>
      <c r="B15" s="1210"/>
      <c r="C15" s="625"/>
      <c r="D15" s="625"/>
      <c r="F15" s="636"/>
      <c r="G15" s="579" t="s">
        <v>403</v>
      </c>
      <c r="H15" s="637"/>
      <c r="I15" s="638"/>
      <c r="J15" s="617"/>
      <c r="K15" s="592"/>
      <c r="L15" s="592"/>
      <c r="M15" s="592"/>
      <c r="N15" s="592"/>
      <c r="O15" s="592"/>
      <c r="P15" s="592"/>
      <c r="Q15" s="592"/>
      <c r="R15" s="592"/>
      <c r="S15" s="592"/>
      <c r="T15" s="592"/>
    </row>
    <row r="16" spans="1:20" s="572" customFormat="1" ht="18.75">
      <c r="A16" s="121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5" t="s">
        <v>594</v>
      </c>
      <c r="H19" s="120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8" t="s">
        <v>632</v>
      </c>
      <c r="M5" s="1238"/>
      <c r="N5" s="1238"/>
      <c r="O5" s="1238"/>
      <c r="P5" s="1238"/>
      <c r="Q5" s="1238"/>
      <c r="R5" s="1238"/>
      <c r="S5" s="1238"/>
      <c r="T5" s="1238"/>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8" t="s">
        <v>85</v>
      </c>
      <c r="P7" s="124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15" t="str">
        <f>IF(NameOrPr_ch="",IF(NameOrPr="","",NameOrPr),NameOrPr_ch)</f>
        <v>Региональная тарифная комиссия Ставропольского края</v>
      </c>
      <c r="P9" s="1215"/>
      <c r="Q9" s="1215"/>
      <c r="R9" s="1215"/>
      <c r="S9" s="1215"/>
      <c r="T9" s="121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15" t="str">
        <f>IF(datePr_ch="",IF(datePr="","",datePr),datePr_ch)</f>
        <v>18.12.2018</v>
      </c>
      <c r="P10" s="1215"/>
      <c r="Q10" s="1215"/>
      <c r="R10" s="1215"/>
      <c r="S10" s="1215"/>
      <c r="T10" s="121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15" t="str">
        <f>IF(numberPr_ch="",IF(numberPr="","",numberPr),numberPr_ch)</f>
        <v>57/2</v>
      </c>
      <c r="P11" s="1215"/>
      <c r="Q11" s="1215"/>
      <c r="R11" s="1215"/>
      <c r="S11" s="1215"/>
      <c r="T11" s="121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15" t="str">
        <f>IF(IstPub_ch="",IF(IstPub="","",IstPub),IstPub_ch)</f>
        <v xml:space="preserve">Официальный интернет-портал правовой информации Ставропольского края </v>
      </c>
      <c r="P12" s="1215"/>
      <c r="Q12" s="1215"/>
      <c r="R12" s="1215"/>
      <c r="S12" s="1215"/>
      <c r="T12" s="121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9"/>
      <c r="M13" s="1239"/>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6"/>
      <c r="P14" s="1216"/>
      <c r="Q14" s="1216"/>
      <c r="R14" s="1216"/>
      <c r="S14" s="1216"/>
      <c r="T14" s="1216"/>
      <c r="U14" s="1216"/>
    </row>
    <row r="15" spans="1:34">
      <c r="J15" s="531"/>
      <c r="K15" s="531"/>
      <c r="L15" s="1158" t="s">
        <v>454</v>
      </c>
      <c r="M15" s="1158"/>
      <c r="N15" s="1158"/>
      <c r="O15" s="1158"/>
      <c r="P15" s="1158"/>
      <c r="Q15" s="1158"/>
      <c r="R15" s="1158"/>
      <c r="S15" s="1158"/>
      <c r="T15" s="1158"/>
      <c r="U15" s="1158"/>
      <c r="V15" s="1158"/>
      <c r="W15" s="1158" t="s">
        <v>455</v>
      </c>
    </row>
    <row r="16" spans="1:34" ht="14.25" customHeight="1">
      <c r="J16" s="531"/>
      <c r="K16" s="531"/>
      <c r="L16" s="1222" t="s">
        <v>92</v>
      </c>
      <c r="M16" s="1222" t="s">
        <v>640</v>
      </c>
      <c r="N16" s="663"/>
      <c r="O16" s="1223" t="s">
        <v>642</v>
      </c>
      <c r="P16" s="1224"/>
      <c r="Q16" s="1224"/>
      <c r="R16" s="1224"/>
      <c r="S16" s="1224"/>
      <c r="T16" s="1225"/>
      <c r="U16" s="1233" t="s">
        <v>341</v>
      </c>
      <c r="V16" s="1219" t="s">
        <v>275</v>
      </c>
      <c r="W16" s="1158"/>
    </row>
    <row r="17" spans="1:36" ht="14.25" customHeight="1">
      <c r="J17" s="531"/>
      <c r="K17" s="531"/>
      <c r="L17" s="1222"/>
      <c r="M17" s="1222"/>
      <c r="N17" s="664"/>
      <c r="O17" s="1228" t="s">
        <v>606</v>
      </c>
      <c r="P17" s="1226" t="s">
        <v>271</v>
      </c>
      <c r="Q17" s="1227"/>
      <c r="R17" s="1230" t="s">
        <v>655</v>
      </c>
      <c r="S17" s="1231"/>
      <c r="T17" s="1232"/>
      <c r="U17" s="1234"/>
      <c r="V17" s="1220"/>
      <c r="W17" s="1158"/>
    </row>
    <row r="18" spans="1:36" ht="33.75" customHeight="1">
      <c r="J18" s="531"/>
      <c r="K18" s="531"/>
      <c r="L18" s="1222"/>
      <c r="M18" s="1222"/>
      <c r="N18" s="665"/>
      <c r="O18" s="1229"/>
      <c r="P18" s="537" t="s">
        <v>607</v>
      </c>
      <c r="Q18" s="537" t="s">
        <v>6</v>
      </c>
      <c r="R18" s="538" t="s">
        <v>274</v>
      </c>
      <c r="S18" s="1217" t="s">
        <v>273</v>
      </c>
      <c r="T18" s="1218"/>
      <c r="U18" s="1235"/>
      <c r="V18" s="1221"/>
      <c r="W18" s="1158"/>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40">
        <f ca="1">OFFSET(S19,0,-1)+1</f>
        <v>7</v>
      </c>
      <c r="T19" s="1240"/>
      <c r="U19" s="650">
        <f ca="1">OFFSET(U19,0,-2)+1</f>
        <v>8</v>
      </c>
      <c r="V19" s="651">
        <f ca="1">OFFSET(V19,0,-1)</f>
        <v>8</v>
      </c>
      <c r="W19" s="650">
        <f ca="1">OFFSET(W19,0,-1)+1</f>
        <v>9</v>
      </c>
    </row>
    <row r="20" spans="1:36" ht="22.5">
      <c r="A20" s="1241">
        <v>1</v>
      </c>
      <c r="B20" s="885"/>
      <c r="C20" s="885"/>
      <c r="D20" s="885"/>
      <c r="E20" s="886"/>
      <c r="F20" s="887"/>
      <c r="G20" s="887"/>
      <c r="H20" s="887"/>
      <c r="I20" s="888"/>
      <c r="J20" s="883"/>
      <c r="K20" s="890"/>
      <c r="L20" s="595">
        <f>mergeValue(A20)</f>
        <v>1</v>
      </c>
      <c r="M20" s="643" t="s">
        <v>20</v>
      </c>
      <c r="N20" s="648"/>
      <c r="O20" s="1242"/>
      <c r="P20" s="1242"/>
      <c r="Q20" s="1242"/>
      <c r="R20" s="1242"/>
      <c r="S20" s="1242"/>
      <c r="T20" s="1242"/>
      <c r="U20" s="1242"/>
      <c r="V20" s="1242"/>
      <c r="W20" s="632" t="s">
        <v>477</v>
      </c>
      <c r="Y20" s="591"/>
      <c r="Z20" s="591" t="str">
        <f t="shared" ref="Z20:Z33" si="0">IF(M20="","",M20 )</f>
        <v>Наименование тарифа</v>
      </c>
      <c r="AA20" s="591"/>
      <c r="AB20" s="591"/>
      <c r="AC20" s="591"/>
      <c r="AI20" s="587"/>
      <c r="AJ20" s="587"/>
    </row>
    <row r="21" spans="1:36" ht="22.5">
      <c r="A21" s="1241"/>
      <c r="B21" s="1241">
        <v>1</v>
      </c>
      <c r="C21" s="885"/>
      <c r="D21" s="885"/>
      <c r="E21" s="887"/>
      <c r="F21" s="887"/>
      <c r="G21" s="887"/>
      <c r="H21" s="887"/>
      <c r="I21" s="882"/>
      <c r="J21" s="881"/>
      <c r="K21" s="884"/>
      <c r="L21" s="595" t="str">
        <f>mergeValue(A21) &amp;"."&amp; mergeValue(B21)</f>
        <v>1.1</v>
      </c>
      <c r="M21" s="548" t="s">
        <v>16</v>
      </c>
      <c r="N21" s="648"/>
      <c r="O21" s="1242"/>
      <c r="P21" s="1242"/>
      <c r="Q21" s="1242"/>
      <c r="R21" s="1242"/>
      <c r="S21" s="1242"/>
      <c r="T21" s="1242"/>
      <c r="U21" s="1242"/>
      <c r="V21" s="1242"/>
      <c r="W21" s="632" t="s">
        <v>478</v>
      </c>
      <c r="Y21" s="591"/>
      <c r="Z21" s="591" t="str">
        <f t="shared" si="0"/>
        <v>Территория действия тарифа</v>
      </c>
      <c r="AA21" s="591"/>
      <c r="AB21" s="591"/>
      <c r="AC21" s="591"/>
      <c r="AI21" s="587"/>
      <c r="AJ21" s="587"/>
    </row>
    <row r="22" spans="1:36" ht="22.5">
      <c r="A22" s="1241"/>
      <c r="B22" s="1241"/>
      <c r="C22" s="1241">
        <v>1</v>
      </c>
      <c r="D22" s="885"/>
      <c r="E22" s="887"/>
      <c r="F22" s="887"/>
      <c r="G22" s="887"/>
      <c r="H22" s="887"/>
      <c r="I22" s="889"/>
      <c r="J22" s="881"/>
      <c r="K22" s="884"/>
      <c r="L22" s="595" t="str">
        <f>mergeValue(A22) &amp;"."&amp; mergeValue(B22)&amp;"."&amp; mergeValue(C22)</f>
        <v>1.1.1</v>
      </c>
      <c r="M22" s="549" t="s">
        <v>7</v>
      </c>
      <c r="N22" s="648"/>
      <c r="O22" s="1242"/>
      <c r="P22" s="1242"/>
      <c r="Q22" s="1242"/>
      <c r="R22" s="1242"/>
      <c r="S22" s="1242"/>
      <c r="T22" s="1242"/>
      <c r="U22" s="1242"/>
      <c r="V22" s="1242"/>
      <c r="W22" s="632" t="s">
        <v>634</v>
      </c>
      <c r="Y22" s="591"/>
      <c r="Z22" s="591" t="str">
        <f t="shared" si="0"/>
        <v xml:space="preserve">Наименование системы теплоснабжения </v>
      </c>
      <c r="AA22" s="591"/>
      <c r="AB22" s="591"/>
      <c r="AC22" s="591"/>
      <c r="AI22" s="587"/>
      <c r="AJ22" s="587"/>
    </row>
    <row r="23" spans="1:36" ht="22.5">
      <c r="A23" s="1241"/>
      <c r="B23" s="1241"/>
      <c r="C23" s="1241"/>
      <c r="D23" s="1241">
        <v>1</v>
      </c>
      <c r="E23" s="887"/>
      <c r="F23" s="887"/>
      <c r="G23" s="887"/>
      <c r="H23" s="887"/>
      <c r="I23" s="889"/>
      <c r="J23" s="881"/>
      <c r="K23" s="884"/>
      <c r="L23" s="595" t="str">
        <f>mergeValue(A23) &amp;"."&amp; mergeValue(B23)&amp;"."&amp; mergeValue(C23)&amp;"."&amp; mergeValue(D23)</f>
        <v>1.1.1.1</v>
      </c>
      <c r="M23" s="550" t="s">
        <v>22</v>
      </c>
      <c r="N23" s="648"/>
      <c r="O23" s="1242"/>
      <c r="P23" s="1242"/>
      <c r="Q23" s="1242"/>
      <c r="R23" s="1242"/>
      <c r="S23" s="1242"/>
      <c r="T23" s="1242"/>
      <c r="U23" s="1242"/>
      <c r="V23" s="1242"/>
      <c r="W23" s="632" t="s">
        <v>635</v>
      </c>
      <c r="Y23" s="591"/>
      <c r="Z23" s="591" t="str">
        <f t="shared" si="0"/>
        <v xml:space="preserve">Источник тепловой энергии  </v>
      </c>
      <c r="AA23" s="591"/>
      <c r="AB23" s="591"/>
      <c r="AC23" s="591"/>
      <c r="AI23" s="587"/>
      <c r="AJ23" s="587"/>
    </row>
    <row r="24" spans="1:36" ht="101.25">
      <c r="A24" s="1241"/>
      <c r="B24" s="1241"/>
      <c r="C24" s="1241"/>
      <c r="D24" s="1241"/>
      <c r="E24" s="1241">
        <v>1</v>
      </c>
      <c r="F24" s="887"/>
      <c r="G24" s="887"/>
      <c r="H24" s="885">
        <v>1</v>
      </c>
      <c r="I24" s="1241">
        <v>1</v>
      </c>
      <c r="J24" s="887"/>
      <c r="K24" s="892"/>
      <c r="L24" s="595" t="str">
        <f>mergeValue(A24) &amp;"."&amp; mergeValue(B24)&amp;"."&amp; mergeValue(C24)&amp;"."&amp; mergeValue(D24)&amp;"."&amp; mergeValue(E24)</f>
        <v>1.1.1.1.1</v>
      </c>
      <c r="M24" s="556" t="s">
        <v>9</v>
      </c>
      <c r="N24" s="648"/>
      <c r="O24" s="1243"/>
      <c r="P24" s="1243"/>
      <c r="Q24" s="1243"/>
      <c r="R24" s="1243"/>
      <c r="S24" s="1243"/>
      <c r="T24" s="1243"/>
      <c r="U24" s="1243"/>
      <c r="V24" s="1243"/>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41"/>
      <c r="B25" s="1241"/>
      <c r="C25" s="1241"/>
      <c r="D25" s="1241"/>
      <c r="E25" s="1241"/>
      <c r="F25" s="1241">
        <v>1</v>
      </c>
      <c r="G25" s="885"/>
      <c r="H25" s="885"/>
      <c r="I25" s="1241"/>
      <c r="J25" s="1241">
        <v>1</v>
      </c>
      <c r="K25" s="893"/>
      <c r="L25" s="595" t="str">
        <f>mergeValue(A25) &amp;"."&amp; mergeValue(B25)&amp;"."&amp; mergeValue(C25)&amp;"."&amp; mergeValue(D25)&amp;"."&amp; mergeValue(E25)&amp;"."&amp; mergeValue(F25)</f>
        <v>1.1.1.1.1.1</v>
      </c>
      <c r="M25" s="557" t="s">
        <v>10</v>
      </c>
      <c r="N25" s="648"/>
      <c r="O25" s="1244"/>
      <c r="P25" s="1245"/>
      <c r="Q25" s="1245"/>
      <c r="R25" s="1245"/>
      <c r="S25" s="1245"/>
      <c r="T25" s="1245"/>
      <c r="U25" s="1245"/>
      <c r="V25" s="1246"/>
      <c r="W25" s="632" t="s">
        <v>637</v>
      </c>
      <c r="Y25" s="591"/>
      <c r="Z25" s="591" t="str">
        <f t="shared" si="0"/>
        <v>Группа потребителей</v>
      </c>
      <c r="AA25" s="591"/>
      <c r="AB25" s="591"/>
      <c r="AC25" s="591"/>
      <c r="AI25" s="587"/>
      <c r="AJ25" s="587"/>
    </row>
    <row r="26" spans="1:36" ht="189" customHeight="1">
      <c r="A26" s="1241"/>
      <c r="B26" s="1241"/>
      <c r="C26" s="1241"/>
      <c r="D26" s="1241"/>
      <c r="E26" s="1241"/>
      <c r="F26" s="1241"/>
      <c r="G26" s="885">
        <v>1</v>
      </c>
      <c r="H26" s="885"/>
      <c r="I26" s="1241"/>
      <c r="J26" s="1241"/>
      <c r="K26" s="893">
        <v>1</v>
      </c>
      <c r="L26" s="595" t="str">
        <f>mergeValue(A26) &amp;"."&amp; mergeValue(B26)&amp;"."&amp; mergeValue(C26)&amp;"."&amp; mergeValue(D26)&amp;"."&amp; mergeValue(E26)&amp;"."&amp; mergeValue(F26)&amp;"."&amp; mergeValue(G26)</f>
        <v>1.1.1.1.1.1.1</v>
      </c>
      <c r="M26" s="1071"/>
      <c r="N26" s="648"/>
      <c r="O26" s="564"/>
      <c r="P26" s="564"/>
      <c r="Q26" s="1096"/>
      <c r="R26" s="1236"/>
      <c r="S26" s="1237" t="s">
        <v>84</v>
      </c>
      <c r="T26" s="1236"/>
      <c r="U26" s="1237" t="s">
        <v>85</v>
      </c>
      <c r="V26" s="564"/>
      <c r="W26" s="1212" t="s">
        <v>656</v>
      </c>
      <c r="X26" s="587" t="str">
        <f>strCheckDate(O27:V27)</f>
        <v/>
      </c>
      <c r="Y26" s="591"/>
      <c r="Z26" s="591" t="str">
        <f t="shared" si="0"/>
        <v/>
      </c>
      <c r="AA26" s="591"/>
      <c r="AB26" s="591"/>
      <c r="AC26" s="591"/>
      <c r="AI26" s="587"/>
      <c r="AJ26" s="587"/>
    </row>
    <row r="27" spans="1:36" ht="11.25" hidden="1">
      <c r="A27" s="1241"/>
      <c r="B27" s="1241"/>
      <c r="C27" s="1241"/>
      <c r="D27" s="1241"/>
      <c r="E27" s="1241"/>
      <c r="F27" s="1241"/>
      <c r="G27" s="885"/>
      <c r="H27" s="885"/>
      <c r="I27" s="1241"/>
      <c r="J27" s="1241"/>
      <c r="K27" s="893"/>
      <c r="L27" s="602"/>
      <c r="M27" s="648"/>
      <c r="N27" s="648"/>
      <c r="O27" s="564"/>
      <c r="P27" s="564"/>
      <c r="Q27" s="586" t="str">
        <f>R26 &amp; "-" &amp; T26</f>
        <v>-</v>
      </c>
      <c r="R27" s="1236"/>
      <c r="S27" s="1237"/>
      <c r="T27" s="1236"/>
      <c r="U27" s="1237"/>
      <c r="V27" s="564"/>
      <c r="W27" s="1213"/>
      <c r="Y27" s="591"/>
      <c r="Z27" s="591" t="str">
        <f t="shared" si="0"/>
        <v/>
      </c>
      <c r="AA27" s="591"/>
      <c r="AB27" s="591"/>
      <c r="AC27" s="591"/>
      <c r="AI27" s="587"/>
      <c r="AJ27" s="587"/>
    </row>
    <row r="28" spans="1:36" ht="15" customHeight="1">
      <c r="A28" s="1241"/>
      <c r="B28" s="1241"/>
      <c r="C28" s="1241"/>
      <c r="D28" s="1241"/>
      <c r="E28" s="1241"/>
      <c r="F28" s="1241"/>
      <c r="G28" s="887"/>
      <c r="H28" s="885"/>
      <c r="I28" s="1241"/>
      <c r="J28" s="1241"/>
      <c r="K28" s="892"/>
      <c r="L28" s="540"/>
      <c r="M28" s="559" t="s">
        <v>25</v>
      </c>
      <c r="N28" s="566"/>
      <c r="O28" s="566"/>
      <c r="P28" s="566"/>
      <c r="Q28" s="566"/>
      <c r="R28" s="566"/>
      <c r="S28" s="566"/>
      <c r="T28" s="566"/>
      <c r="U28" s="566"/>
      <c r="V28" s="562"/>
      <c r="W28" s="1214"/>
      <c r="Y28" s="591"/>
      <c r="Z28" s="591" t="str">
        <f t="shared" si="0"/>
        <v>Добавить вид теплоносителя (параметры теплоносителя)</v>
      </c>
      <c r="AA28" s="591"/>
      <c r="AB28" s="591"/>
      <c r="AC28" s="591"/>
      <c r="AI28" s="587"/>
      <c r="AJ28" s="587"/>
    </row>
    <row r="29" spans="1:36" ht="15" customHeight="1">
      <c r="A29" s="1241"/>
      <c r="B29" s="1241"/>
      <c r="C29" s="1241"/>
      <c r="D29" s="1241"/>
      <c r="E29" s="1241"/>
      <c r="F29" s="887"/>
      <c r="G29" s="887"/>
      <c r="H29" s="885"/>
      <c r="I29" s="124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41"/>
      <c r="B30" s="1241"/>
      <c r="C30" s="1241"/>
      <c r="D30" s="124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41"/>
      <c r="B31" s="1241"/>
      <c r="C31" s="124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41"/>
      <c r="B32" s="124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4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5" t="s">
        <v>633</v>
      </c>
      <c r="N36" s="1205"/>
      <c r="O36" s="1205"/>
      <c r="P36" s="1205"/>
      <c r="Q36" s="1205"/>
      <c r="R36" s="1205"/>
      <c r="S36" s="1205"/>
      <c r="T36" s="1205"/>
      <c r="U36" s="1205"/>
      <c r="V36" s="1205"/>
      <c r="W36" s="1205"/>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6" t="s">
        <v>492</v>
      </c>
      <c r="G2" s="1207"/>
      <c r="H2" s="1208"/>
      <c r="I2" s="808"/>
    </row>
    <row r="3" spans="1:20" ht="3" customHeight="1"/>
    <row r="4" spans="1:20" s="572" customFormat="1" ht="11.25">
      <c r="A4" s="773"/>
      <c r="B4" s="773"/>
      <c r="C4" s="773"/>
      <c r="D4" s="773"/>
      <c r="F4" s="1158" t="s">
        <v>454</v>
      </c>
      <c r="G4" s="1158"/>
      <c r="H4" s="1158"/>
      <c r="I4" s="120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24.12.2018</v>
      </c>
      <c r="I7" s="818" t="s">
        <v>494</v>
      </c>
      <c r="J7" s="617"/>
      <c r="K7" s="773"/>
      <c r="L7" s="773"/>
      <c r="M7" s="773"/>
      <c r="N7" s="773"/>
      <c r="O7" s="773"/>
      <c r="P7" s="773"/>
      <c r="Q7" s="773"/>
      <c r="R7" s="773"/>
      <c r="S7" s="773"/>
      <c r="T7" s="773"/>
    </row>
    <row r="8" spans="1:20" s="572" customFormat="1" ht="45">
      <c r="A8" s="1210">
        <v>1</v>
      </c>
      <c r="B8" s="773"/>
      <c r="C8" s="773"/>
      <c r="D8" s="773"/>
      <c r="F8" s="816" t="str">
        <f>"2." &amp;mergeValue(A8)</f>
        <v>2.1</v>
      </c>
      <c r="G8" s="817" t="s">
        <v>495</v>
      </c>
      <c r="H8" s="807"/>
      <c r="I8" s="818" t="s">
        <v>591</v>
      </c>
      <c r="J8" s="617"/>
      <c r="K8" s="773"/>
      <c r="L8" s="773"/>
      <c r="M8" s="773"/>
      <c r="N8" s="773"/>
      <c r="O8" s="773"/>
      <c r="P8" s="773"/>
      <c r="Q8" s="773"/>
      <c r="R8" s="773"/>
      <c r="S8" s="773"/>
      <c r="T8" s="773"/>
    </row>
    <row r="9" spans="1:20" s="572" customFormat="1" ht="22.5">
      <c r="A9" s="1210"/>
      <c r="B9" s="773"/>
      <c r="C9" s="773"/>
      <c r="D9" s="773"/>
      <c r="F9" s="816" t="str">
        <f>"3." &amp;mergeValue(A9)</f>
        <v>3.1</v>
      </c>
      <c r="G9" s="817" t="s">
        <v>496</v>
      </c>
      <c r="H9" s="807"/>
      <c r="I9" s="818" t="s">
        <v>589</v>
      </c>
      <c r="J9" s="617"/>
      <c r="K9" s="773"/>
      <c r="L9" s="773"/>
      <c r="M9" s="773"/>
      <c r="N9" s="773"/>
      <c r="O9" s="773"/>
      <c r="P9" s="773"/>
      <c r="Q9" s="773"/>
      <c r="R9" s="773"/>
      <c r="S9" s="773"/>
      <c r="T9" s="773"/>
    </row>
    <row r="10" spans="1:20" s="572" customFormat="1" ht="22.5">
      <c r="A10" s="1210"/>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10"/>
      <c r="B11" s="1210">
        <v>1</v>
      </c>
      <c r="C11" s="779"/>
      <c r="D11" s="779"/>
      <c r="F11" s="816" t="str">
        <f>"4."&amp;mergeValue(A11) &amp;"."&amp;mergeValue(B11)</f>
        <v>4.1.1</v>
      </c>
      <c r="G11" s="832" t="s">
        <v>593</v>
      </c>
      <c r="H11" s="807" t="str">
        <f>IF(region_name="","",region_name)</f>
        <v>Ставропольский край</v>
      </c>
      <c r="I11" s="818" t="s">
        <v>500</v>
      </c>
      <c r="J11" s="617"/>
      <c r="K11" s="773"/>
      <c r="L11" s="773"/>
      <c r="M11" s="773"/>
      <c r="N11" s="773"/>
      <c r="O11" s="773"/>
      <c r="P11" s="773"/>
      <c r="Q11" s="773"/>
      <c r="R11" s="773"/>
      <c r="S11" s="773"/>
      <c r="T11" s="773"/>
    </row>
    <row r="12" spans="1:20" s="572" customFormat="1" ht="22.5">
      <c r="A12" s="1210"/>
      <c r="B12" s="1210"/>
      <c r="C12" s="1210">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10"/>
      <c r="B13" s="1210"/>
      <c r="C13" s="1210"/>
      <c r="D13" s="779">
        <v>1</v>
      </c>
      <c r="F13" s="816" t="str">
        <f>"4."&amp;mergeValue(A13) &amp;"."&amp;mergeValue(B13)&amp;"."&amp;mergeValue(C13)&amp;"."&amp;mergeValue(D13)</f>
        <v>4.1.1.1.1</v>
      </c>
      <c r="G13" s="820" t="s">
        <v>499</v>
      </c>
      <c r="H13" s="807"/>
      <c r="I13" s="1211" t="s">
        <v>592</v>
      </c>
      <c r="J13" s="617"/>
      <c r="K13" s="773"/>
      <c r="L13" s="773"/>
      <c r="M13" s="773"/>
      <c r="N13" s="773"/>
      <c r="O13" s="773"/>
      <c r="P13" s="773"/>
      <c r="Q13" s="773"/>
      <c r="R13" s="773"/>
      <c r="S13" s="773"/>
      <c r="T13" s="773"/>
    </row>
    <row r="14" spans="1:20" s="572" customFormat="1" ht="18.75">
      <c r="A14" s="1210"/>
      <c r="B14" s="1210"/>
      <c r="C14" s="1210"/>
      <c r="D14" s="779"/>
      <c r="F14" s="821"/>
      <c r="G14" s="761" t="s">
        <v>4</v>
      </c>
      <c r="H14" s="626"/>
      <c r="I14" s="1211"/>
      <c r="J14" s="617"/>
      <c r="K14" s="773"/>
      <c r="L14" s="773"/>
      <c r="M14" s="773"/>
      <c r="N14" s="773"/>
      <c r="O14" s="773"/>
      <c r="P14" s="773"/>
      <c r="Q14" s="773"/>
      <c r="R14" s="773"/>
      <c r="S14" s="773"/>
      <c r="T14" s="773"/>
    </row>
    <row r="15" spans="1:20" s="572" customFormat="1" ht="18.75">
      <c r="A15" s="1210"/>
      <c r="B15" s="1210"/>
      <c r="C15" s="779"/>
      <c r="D15" s="779"/>
      <c r="F15" s="636"/>
      <c r="G15" s="579" t="s">
        <v>403</v>
      </c>
      <c r="H15" s="637"/>
      <c r="I15" s="638"/>
      <c r="J15" s="617"/>
      <c r="K15" s="773"/>
      <c r="L15" s="773"/>
      <c r="M15" s="773"/>
      <c r="N15" s="773"/>
      <c r="O15" s="773"/>
      <c r="P15" s="773"/>
      <c r="Q15" s="773"/>
      <c r="R15" s="773"/>
      <c r="S15" s="773"/>
      <c r="T15" s="773"/>
    </row>
    <row r="16" spans="1:20" s="572" customFormat="1" ht="18.75">
      <c r="A16" s="1210"/>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5" t="s">
        <v>594</v>
      </c>
      <c r="H19" s="1205"/>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8" t="s">
        <v>632</v>
      </c>
      <c r="M5" s="1238"/>
      <c r="N5" s="1238"/>
      <c r="O5" s="1238"/>
      <c r="P5" s="1238"/>
      <c r="Q5" s="1238"/>
      <c r="R5" s="1238"/>
      <c r="S5" s="1238"/>
      <c r="T5" s="1238"/>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9"/>
      <c r="P7" s="1250"/>
      <c r="Q7" s="1250"/>
      <c r="R7" s="1250"/>
      <c r="S7" s="1250"/>
      <c r="T7" s="125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15" t="str">
        <f>IF(NameOrPr_ch="",IF(NameOrPr="","",NameOrPr),NameOrPr_ch)</f>
        <v>Региональная тарифная комиссия Ставропольского края</v>
      </c>
      <c r="P9" s="1215"/>
      <c r="Q9" s="1215"/>
      <c r="R9" s="1215"/>
      <c r="S9" s="1215"/>
      <c r="T9" s="121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15" t="str">
        <f>IF(datePr_ch="",IF(datePr="","",datePr),datePr_ch)</f>
        <v>18.12.2018</v>
      </c>
      <c r="P10" s="1215"/>
      <c r="Q10" s="1215"/>
      <c r="R10" s="1215"/>
      <c r="S10" s="1215"/>
      <c r="T10" s="121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15" t="str">
        <f>IF(numberPr_ch="",IF(numberPr="","",numberPr),numberPr_ch)</f>
        <v>57/2</v>
      </c>
      <c r="P11" s="1215"/>
      <c r="Q11" s="1215"/>
      <c r="R11" s="1215"/>
      <c r="S11" s="1215"/>
      <c r="T11" s="121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15" t="str">
        <f>IF(IstPub_ch="",IF(IstPub="","",IstPub),IstPub_ch)</f>
        <v xml:space="preserve">Официальный интернет-портал правовой информации Ставропольского края </v>
      </c>
      <c r="P12" s="1215"/>
      <c r="Q12" s="1215"/>
      <c r="R12" s="1215"/>
      <c r="S12" s="1215"/>
      <c r="T12" s="121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9"/>
      <c r="M13" s="1239"/>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6"/>
      <c r="P14" s="1216"/>
      <c r="Q14" s="1216"/>
      <c r="R14" s="1216"/>
      <c r="S14" s="1216"/>
      <c r="T14" s="1216"/>
      <c r="U14" s="1216"/>
    </row>
    <row r="15" spans="1:34">
      <c r="J15" s="688"/>
      <c r="K15" s="688"/>
      <c r="L15" s="1158" t="s">
        <v>454</v>
      </c>
      <c r="M15" s="1158"/>
      <c r="N15" s="1158"/>
      <c r="O15" s="1158"/>
      <c r="P15" s="1158"/>
      <c r="Q15" s="1158"/>
      <c r="R15" s="1158"/>
      <c r="S15" s="1158"/>
      <c r="T15" s="1158"/>
      <c r="U15" s="1158"/>
      <c r="V15" s="1158"/>
      <c r="W15" s="1158" t="s">
        <v>455</v>
      </c>
    </row>
    <row r="16" spans="1:34" ht="14.25" customHeight="1">
      <c r="J16" s="688"/>
      <c r="K16" s="688"/>
      <c r="L16" s="1222" t="s">
        <v>92</v>
      </c>
      <c r="M16" s="1222" t="s">
        <v>640</v>
      </c>
      <c r="N16" s="663"/>
      <c r="O16" s="1223" t="s">
        <v>642</v>
      </c>
      <c r="P16" s="1224"/>
      <c r="Q16" s="1224"/>
      <c r="R16" s="1224"/>
      <c r="S16" s="1224"/>
      <c r="T16" s="1225"/>
      <c r="U16" s="1233" t="s">
        <v>341</v>
      </c>
      <c r="V16" s="1219" t="s">
        <v>275</v>
      </c>
      <c r="W16" s="1158"/>
    </row>
    <row r="17" spans="1:36" ht="14.25" customHeight="1">
      <c r="J17" s="688"/>
      <c r="K17" s="688"/>
      <c r="L17" s="1222"/>
      <c r="M17" s="1222"/>
      <c r="N17" s="664"/>
      <c r="O17" s="1228" t="s">
        <v>606</v>
      </c>
      <c r="P17" s="1226" t="s">
        <v>271</v>
      </c>
      <c r="Q17" s="1227"/>
      <c r="R17" s="1230" t="s">
        <v>655</v>
      </c>
      <c r="S17" s="1231"/>
      <c r="T17" s="1232"/>
      <c r="U17" s="1234"/>
      <c r="V17" s="1220"/>
      <c r="W17" s="1158"/>
    </row>
    <row r="18" spans="1:36" ht="33.75" customHeight="1">
      <c r="J18" s="688"/>
      <c r="K18" s="688"/>
      <c r="L18" s="1222"/>
      <c r="M18" s="1222"/>
      <c r="N18" s="665"/>
      <c r="O18" s="1229"/>
      <c r="P18" s="758" t="s">
        <v>607</v>
      </c>
      <c r="Q18" s="758" t="s">
        <v>6</v>
      </c>
      <c r="R18" s="782" t="s">
        <v>274</v>
      </c>
      <c r="S18" s="1217" t="s">
        <v>273</v>
      </c>
      <c r="T18" s="1218"/>
      <c r="U18" s="1235"/>
      <c r="V18" s="1221"/>
      <c r="W18" s="1158"/>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40">
        <f ca="1">OFFSET(S19,0,-1)+1</f>
        <v>7</v>
      </c>
      <c r="T19" s="1240"/>
      <c r="U19" s="780">
        <f ca="1">OFFSET(U19,0,-2)+1</f>
        <v>8</v>
      </c>
      <c r="V19" s="651">
        <f ca="1">OFFSET(V19,0,-1)</f>
        <v>8</v>
      </c>
      <c r="W19" s="780">
        <f ca="1">OFFSET(W19,0,-1)+1</f>
        <v>9</v>
      </c>
    </row>
    <row r="20" spans="1:36" ht="22.5">
      <c r="A20" s="1241">
        <v>1</v>
      </c>
      <c r="B20" s="885"/>
      <c r="C20" s="885"/>
      <c r="D20" s="885"/>
      <c r="E20" s="886"/>
      <c r="F20" s="887"/>
      <c r="G20" s="887"/>
      <c r="H20" s="887"/>
      <c r="I20" s="888"/>
      <c r="J20" s="883"/>
      <c r="K20" s="890"/>
      <c r="L20" s="783">
        <f>mergeValue(A20)</f>
        <v>1</v>
      </c>
      <c r="M20" s="643" t="s">
        <v>20</v>
      </c>
      <c r="N20" s="648"/>
      <c r="O20" s="1242"/>
      <c r="P20" s="1242"/>
      <c r="Q20" s="1242"/>
      <c r="R20" s="1242"/>
      <c r="S20" s="1242"/>
      <c r="T20" s="1242"/>
      <c r="U20" s="1242"/>
      <c r="V20" s="1242"/>
      <c r="W20" s="632" t="s">
        <v>477</v>
      </c>
      <c r="Y20" s="831"/>
      <c r="Z20" s="831" t="str">
        <f t="shared" ref="Z20:Z33" si="0">IF(M20="","",M20 )</f>
        <v>Наименование тарифа</v>
      </c>
      <c r="AA20" s="831"/>
      <c r="AB20" s="831"/>
      <c r="AC20" s="831"/>
      <c r="AI20" s="810"/>
      <c r="AJ20" s="810"/>
    </row>
    <row r="21" spans="1:36" ht="22.5">
      <c r="A21" s="1241"/>
      <c r="B21" s="1241">
        <v>1</v>
      </c>
      <c r="C21" s="885"/>
      <c r="D21" s="885"/>
      <c r="E21" s="887"/>
      <c r="F21" s="887"/>
      <c r="G21" s="887"/>
      <c r="H21" s="887"/>
      <c r="I21" s="882"/>
      <c r="J21" s="881"/>
      <c r="K21" s="884"/>
      <c r="L21" s="783" t="str">
        <f>mergeValue(A21) &amp;"."&amp; mergeValue(B21)</f>
        <v>1.1</v>
      </c>
      <c r="M21" s="694" t="s">
        <v>16</v>
      </c>
      <c r="N21" s="648"/>
      <c r="O21" s="1242"/>
      <c r="P21" s="1242"/>
      <c r="Q21" s="1242"/>
      <c r="R21" s="1242"/>
      <c r="S21" s="1242"/>
      <c r="T21" s="1242"/>
      <c r="U21" s="1242"/>
      <c r="V21" s="1242"/>
      <c r="W21" s="632" t="s">
        <v>478</v>
      </c>
      <c r="Y21" s="831"/>
      <c r="Z21" s="831" t="str">
        <f t="shared" si="0"/>
        <v>Территория действия тарифа</v>
      </c>
      <c r="AA21" s="831"/>
      <c r="AB21" s="831"/>
      <c r="AC21" s="831"/>
      <c r="AI21" s="810"/>
      <c r="AJ21" s="810"/>
    </row>
    <row r="22" spans="1:36" ht="22.5">
      <c r="A22" s="1241"/>
      <c r="B22" s="1241"/>
      <c r="C22" s="1241">
        <v>1</v>
      </c>
      <c r="D22" s="885"/>
      <c r="E22" s="887"/>
      <c r="F22" s="887"/>
      <c r="G22" s="887"/>
      <c r="H22" s="887"/>
      <c r="I22" s="889"/>
      <c r="J22" s="881"/>
      <c r="K22" s="884"/>
      <c r="L22" s="783" t="str">
        <f>mergeValue(A22) &amp;"."&amp; mergeValue(B22)&amp;"."&amp; mergeValue(C22)</f>
        <v>1.1.1</v>
      </c>
      <c r="M22" s="695" t="s">
        <v>7</v>
      </c>
      <c r="N22" s="648"/>
      <c r="O22" s="1242"/>
      <c r="P22" s="1242"/>
      <c r="Q22" s="1242"/>
      <c r="R22" s="1242"/>
      <c r="S22" s="1242"/>
      <c r="T22" s="1242"/>
      <c r="U22" s="1242"/>
      <c r="V22" s="1242"/>
      <c r="W22" s="632" t="s">
        <v>634</v>
      </c>
      <c r="Y22" s="831"/>
      <c r="Z22" s="831" t="str">
        <f t="shared" si="0"/>
        <v xml:space="preserve">Наименование системы теплоснабжения </v>
      </c>
      <c r="AA22" s="831"/>
      <c r="AB22" s="831"/>
      <c r="AC22" s="831"/>
      <c r="AI22" s="810"/>
      <c r="AJ22" s="810"/>
    </row>
    <row r="23" spans="1:36" ht="22.5">
      <c r="A23" s="1241"/>
      <c r="B23" s="1241"/>
      <c r="C23" s="1241"/>
      <c r="D23" s="1241">
        <v>1</v>
      </c>
      <c r="E23" s="887"/>
      <c r="F23" s="887"/>
      <c r="G23" s="887"/>
      <c r="H23" s="887"/>
      <c r="I23" s="889"/>
      <c r="J23" s="881"/>
      <c r="K23" s="884"/>
      <c r="L23" s="783" t="str">
        <f>mergeValue(A23) &amp;"."&amp; mergeValue(B23)&amp;"."&amp; mergeValue(C23)&amp;"."&amp; mergeValue(D23)</f>
        <v>1.1.1.1</v>
      </c>
      <c r="M23" s="696" t="s">
        <v>22</v>
      </c>
      <c r="N23" s="648"/>
      <c r="O23" s="1242"/>
      <c r="P23" s="1242"/>
      <c r="Q23" s="1242"/>
      <c r="R23" s="1242"/>
      <c r="S23" s="1242"/>
      <c r="T23" s="1242"/>
      <c r="U23" s="1242"/>
      <c r="V23" s="1242"/>
      <c r="W23" s="632" t="s">
        <v>635</v>
      </c>
      <c r="Y23" s="831"/>
      <c r="Z23" s="831" t="str">
        <f t="shared" si="0"/>
        <v xml:space="preserve">Источник тепловой энергии  </v>
      </c>
      <c r="AA23" s="831"/>
      <c r="AB23" s="831"/>
      <c r="AC23" s="831"/>
      <c r="AI23" s="810"/>
      <c r="AJ23" s="810"/>
    </row>
    <row r="24" spans="1:36" ht="101.25">
      <c r="A24" s="1241"/>
      <c r="B24" s="1241"/>
      <c r="C24" s="1241"/>
      <c r="D24" s="1241"/>
      <c r="E24" s="1241">
        <v>1</v>
      </c>
      <c r="F24" s="887"/>
      <c r="G24" s="887"/>
      <c r="H24" s="885">
        <v>1</v>
      </c>
      <c r="I24" s="1241">
        <v>1</v>
      </c>
      <c r="J24" s="887"/>
      <c r="K24" s="892"/>
      <c r="L24" s="783" t="str">
        <f>mergeValue(A24) &amp;"."&amp; mergeValue(B24)&amp;"."&amp; mergeValue(C24)&amp;"."&amp; mergeValue(D24)&amp;"."&amp; mergeValue(E24)</f>
        <v>1.1.1.1.1</v>
      </c>
      <c r="M24" s="556" t="s">
        <v>9</v>
      </c>
      <c r="N24" s="648"/>
      <c r="O24" s="1243"/>
      <c r="P24" s="1243"/>
      <c r="Q24" s="1243"/>
      <c r="R24" s="1243"/>
      <c r="S24" s="1243"/>
      <c r="T24" s="1243"/>
      <c r="U24" s="1243"/>
      <c r="V24" s="1243"/>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41"/>
      <c r="B25" s="1241"/>
      <c r="C25" s="1241"/>
      <c r="D25" s="1241"/>
      <c r="E25" s="1241"/>
      <c r="F25" s="1241">
        <v>1</v>
      </c>
      <c r="G25" s="885"/>
      <c r="H25" s="885"/>
      <c r="I25" s="1241"/>
      <c r="J25" s="1241">
        <v>1</v>
      </c>
      <c r="K25" s="893"/>
      <c r="L25" s="783" t="str">
        <f>mergeValue(A25) &amp;"."&amp; mergeValue(B25)&amp;"."&amp; mergeValue(C25)&amp;"."&amp; mergeValue(D25)&amp;"."&amp; mergeValue(E25)&amp;"."&amp; mergeValue(F25)</f>
        <v>1.1.1.1.1.1</v>
      </c>
      <c r="M25" s="557" t="s">
        <v>10</v>
      </c>
      <c r="N25" s="648"/>
      <c r="O25" s="1243"/>
      <c r="P25" s="1243"/>
      <c r="Q25" s="1243"/>
      <c r="R25" s="1243"/>
      <c r="S25" s="1243"/>
      <c r="T25" s="1243"/>
      <c r="U25" s="1243"/>
      <c r="V25" s="1243"/>
      <c r="W25" s="632" t="s">
        <v>637</v>
      </c>
      <c r="Y25" s="831"/>
      <c r="Z25" s="831" t="str">
        <f t="shared" si="0"/>
        <v>Группа потребителей</v>
      </c>
      <c r="AA25" s="831"/>
      <c r="AB25" s="831"/>
      <c r="AC25" s="831"/>
      <c r="AI25" s="810"/>
      <c r="AJ25" s="810"/>
    </row>
    <row r="26" spans="1:36" ht="189" customHeight="1">
      <c r="A26" s="1241"/>
      <c r="B26" s="1241"/>
      <c r="C26" s="1241"/>
      <c r="D26" s="1241"/>
      <c r="E26" s="1241"/>
      <c r="F26" s="1241"/>
      <c r="G26" s="885">
        <v>1</v>
      </c>
      <c r="H26" s="885"/>
      <c r="I26" s="1241"/>
      <c r="J26" s="1241"/>
      <c r="K26" s="893">
        <v>1</v>
      </c>
      <c r="L26" s="783" t="str">
        <f>mergeValue(A26) &amp;"."&amp; mergeValue(B26)&amp;"."&amp; mergeValue(C26)&amp;"."&amp; mergeValue(D26)&amp;"."&amp; mergeValue(E26)&amp;"."&amp; mergeValue(F26)&amp;"."&amp; mergeValue(G26)</f>
        <v>1.1.1.1.1.1.1</v>
      </c>
      <c r="M26" s="1071"/>
      <c r="N26" s="648"/>
      <c r="O26" s="765"/>
      <c r="P26" s="765"/>
      <c r="Q26" s="1096"/>
      <c r="R26" s="1236"/>
      <c r="S26" s="1237" t="s">
        <v>84</v>
      </c>
      <c r="T26" s="1236"/>
      <c r="U26" s="1237" t="s">
        <v>85</v>
      </c>
      <c r="V26" s="765"/>
      <c r="W26" s="1212" t="s">
        <v>656</v>
      </c>
      <c r="X26" s="810" t="str">
        <f>strCheckDate(O27:V27)</f>
        <v/>
      </c>
      <c r="Y26" s="831"/>
      <c r="Z26" s="831" t="str">
        <f t="shared" si="0"/>
        <v/>
      </c>
      <c r="AA26" s="831"/>
      <c r="AB26" s="831"/>
      <c r="AC26" s="831"/>
      <c r="AI26" s="810"/>
      <c r="AJ26" s="810"/>
    </row>
    <row r="27" spans="1:36" ht="11.25" hidden="1">
      <c r="A27" s="1241"/>
      <c r="B27" s="1241"/>
      <c r="C27" s="1241"/>
      <c r="D27" s="1241"/>
      <c r="E27" s="1241"/>
      <c r="F27" s="1241"/>
      <c r="G27" s="885"/>
      <c r="H27" s="885"/>
      <c r="I27" s="1241"/>
      <c r="J27" s="1241"/>
      <c r="K27" s="893"/>
      <c r="L27" s="802"/>
      <c r="M27" s="648"/>
      <c r="N27" s="648"/>
      <c r="O27" s="765"/>
      <c r="P27" s="765"/>
      <c r="Q27" s="771" t="str">
        <f>R26 &amp; "-" &amp; T26</f>
        <v>-</v>
      </c>
      <c r="R27" s="1236"/>
      <c r="S27" s="1237"/>
      <c r="T27" s="1236"/>
      <c r="U27" s="1237"/>
      <c r="V27" s="765"/>
      <c r="W27" s="1213"/>
      <c r="Y27" s="831"/>
      <c r="Z27" s="831" t="str">
        <f t="shared" si="0"/>
        <v/>
      </c>
      <c r="AA27" s="831"/>
      <c r="AB27" s="831"/>
      <c r="AC27" s="831"/>
      <c r="AI27" s="810"/>
      <c r="AJ27" s="810"/>
    </row>
    <row r="28" spans="1:36" ht="15" customHeight="1">
      <c r="A28" s="1241"/>
      <c r="B28" s="1241"/>
      <c r="C28" s="1241"/>
      <c r="D28" s="1241"/>
      <c r="E28" s="1241"/>
      <c r="F28" s="1241"/>
      <c r="G28" s="887"/>
      <c r="H28" s="885"/>
      <c r="I28" s="1241"/>
      <c r="J28" s="1241"/>
      <c r="K28" s="892"/>
      <c r="L28" s="690"/>
      <c r="M28" s="559" t="s">
        <v>25</v>
      </c>
      <c r="N28" s="767"/>
      <c r="O28" s="767"/>
      <c r="P28" s="767"/>
      <c r="Q28" s="767"/>
      <c r="R28" s="767"/>
      <c r="S28" s="767"/>
      <c r="T28" s="767"/>
      <c r="U28" s="767"/>
      <c r="V28" s="764"/>
      <c r="W28" s="1214"/>
      <c r="Y28" s="831"/>
      <c r="Z28" s="831" t="str">
        <f t="shared" si="0"/>
        <v>Добавить вид теплоносителя (параметры теплоносителя)</v>
      </c>
      <c r="AA28" s="831"/>
      <c r="AB28" s="831"/>
      <c r="AC28" s="831"/>
      <c r="AI28" s="810"/>
      <c r="AJ28" s="810"/>
    </row>
    <row r="29" spans="1:36" ht="15" customHeight="1">
      <c r="A29" s="1241"/>
      <c r="B29" s="1241"/>
      <c r="C29" s="1241"/>
      <c r="D29" s="1241"/>
      <c r="E29" s="1241"/>
      <c r="F29" s="887"/>
      <c r="G29" s="887"/>
      <c r="H29" s="885"/>
      <c r="I29" s="124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41"/>
      <c r="B30" s="1241"/>
      <c r="C30" s="1241"/>
      <c r="D30" s="124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41"/>
      <c r="B31" s="1241"/>
      <c r="C31" s="124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41"/>
      <c r="B32" s="124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4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5" t="s">
        <v>633</v>
      </c>
      <c r="N36" s="1205"/>
      <c r="O36" s="1205"/>
      <c r="P36" s="1205"/>
      <c r="Q36" s="1205"/>
      <c r="R36" s="1205"/>
      <c r="S36" s="1205"/>
      <c r="T36" s="1205"/>
      <c r="U36" s="1205"/>
      <c r="V36" s="1205"/>
      <c r="W36" s="120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6" t="s">
        <v>492</v>
      </c>
      <c r="G2" s="1207"/>
      <c r="H2" s="1208"/>
      <c r="I2" s="642"/>
    </row>
    <row r="3" spans="1:20" ht="3" customHeight="1"/>
    <row r="4" spans="1:20" s="572" customFormat="1" ht="11.25">
      <c r="A4" s="592"/>
      <c r="B4" s="592"/>
      <c r="C4" s="592"/>
      <c r="D4" s="592"/>
      <c r="F4" s="1158" t="s">
        <v>454</v>
      </c>
      <c r="G4" s="1158"/>
      <c r="H4" s="1158"/>
      <c r="I4" s="120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210">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0"/>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0"/>
      <c r="B11" s="1210">
        <v>1</v>
      </c>
      <c r="C11" s="625"/>
      <c r="D11" s="625"/>
      <c r="F11" s="618" t="str">
        <f>"4."&amp;mergeValue(A11) &amp;"."&amp;mergeValue(B11)</f>
        <v>4.1.1</v>
      </c>
      <c r="G11" s="613" t="s">
        <v>593</v>
      </c>
      <c r="H11" s="606" t="str">
        <f>IF(region_name="","",region_name)</f>
        <v>Ставропольский край</v>
      </c>
      <c r="I11" s="583" t="s">
        <v>500</v>
      </c>
      <c r="J11" s="617"/>
      <c r="K11" s="592"/>
      <c r="L11" s="592"/>
      <c r="M11" s="592"/>
      <c r="N11" s="592"/>
      <c r="O11" s="592"/>
      <c r="P11" s="592"/>
      <c r="Q11" s="592"/>
      <c r="R11" s="592"/>
      <c r="S11" s="592"/>
      <c r="T11" s="592"/>
    </row>
    <row r="12" spans="1:20" s="572" customFormat="1" ht="22.5">
      <c r="A12" s="1210"/>
      <c r="B12" s="1210"/>
      <c r="C12" s="1210">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0"/>
      <c r="B13" s="1210"/>
      <c r="C13" s="1210"/>
      <c r="D13" s="625">
        <v>1</v>
      </c>
      <c r="F13" s="618" t="str">
        <f>"4."&amp;mergeValue(A13) &amp;"."&amp;mergeValue(B13)&amp;"."&amp;mergeValue(C13)&amp;"."&amp;mergeValue(D13)</f>
        <v>4.1.1.1.1</v>
      </c>
      <c r="G13" s="635" t="s">
        <v>499</v>
      </c>
      <c r="H13" s="606"/>
      <c r="I13" s="1211" t="s">
        <v>592</v>
      </c>
      <c r="J13" s="617"/>
      <c r="K13" s="592"/>
      <c r="L13" s="592"/>
      <c r="M13" s="592"/>
      <c r="N13" s="592"/>
      <c r="O13" s="592"/>
      <c r="P13" s="592"/>
      <c r="Q13" s="592"/>
      <c r="R13" s="592"/>
      <c r="S13" s="592"/>
      <c r="T13" s="592"/>
    </row>
    <row r="14" spans="1:20" s="572" customFormat="1" ht="18.75">
      <c r="A14" s="1210"/>
      <c r="B14" s="1210"/>
      <c r="C14" s="1210"/>
      <c r="D14" s="625"/>
      <c r="F14" s="621"/>
      <c r="G14" s="552" t="s">
        <v>4</v>
      </c>
      <c r="H14" s="626"/>
      <c r="I14" s="1211"/>
      <c r="J14" s="617"/>
      <c r="K14" s="592"/>
      <c r="L14" s="592"/>
      <c r="M14" s="592"/>
      <c r="N14" s="592"/>
      <c r="O14" s="592"/>
      <c r="P14" s="592"/>
      <c r="Q14" s="592"/>
      <c r="R14" s="592"/>
      <c r="S14" s="592"/>
      <c r="T14" s="592"/>
    </row>
    <row r="15" spans="1:20" s="572" customFormat="1" ht="18.75">
      <c r="A15" s="1210"/>
      <c r="B15" s="1210"/>
      <c r="C15" s="625"/>
      <c r="D15" s="625"/>
      <c r="F15" s="636"/>
      <c r="G15" s="579" t="s">
        <v>403</v>
      </c>
      <c r="H15" s="637"/>
      <c r="I15" s="638"/>
      <c r="J15" s="617"/>
      <c r="K15" s="592"/>
      <c r="L15" s="592"/>
      <c r="M15" s="592"/>
      <c r="N15" s="592"/>
      <c r="O15" s="592"/>
      <c r="P15" s="592"/>
      <c r="Q15" s="592"/>
      <c r="R15" s="592"/>
      <c r="S15" s="592"/>
      <c r="T15" s="592"/>
    </row>
    <row r="16" spans="1:20" s="572" customFormat="1" ht="18.75">
      <c r="A16" s="121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5" t="s">
        <v>594</v>
      </c>
      <c r="H19" s="120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8" t="s">
        <v>632</v>
      </c>
      <c r="M5" s="1238"/>
      <c r="N5" s="1238"/>
      <c r="O5" s="1238"/>
      <c r="P5" s="1238"/>
      <c r="Q5" s="1238"/>
      <c r="R5" s="1238"/>
      <c r="S5" s="1238"/>
      <c r="T5" s="1238"/>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15" t="str">
        <f>IF(NameOrPr_ch="",IF(NameOrPr="","",NameOrPr),NameOrPr_ch)</f>
        <v>Региональная тарифная комиссия Ставропольского края</v>
      </c>
      <c r="P7" s="1215"/>
      <c r="Q7" s="1215"/>
      <c r="R7" s="1215"/>
      <c r="S7" s="1215"/>
      <c r="T7" s="121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15" t="str">
        <f>IF(datePr_ch="",IF(datePr="","",datePr),datePr_ch)</f>
        <v>18.12.2018</v>
      </c>
      <c r="P8" s="1215"/>
      <c r="Q8" s="1215"/>
      <c r="R8" s="1215"/>
      <c r="S8" s="1215"/>
      <c r="T8" s="121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15" t="str">
        <f>IF(numberPr_ch="",IF(numberPr="","",numberPr),numberPr_ch)</f>
        <v>57/2</v>
      </c>
      <c r="P9" s="1215"/>
      <c r="Q9" s="1215"/>
      <c r="R9" s="1215"/>
      <c r="S9" s="1215"/>
      <c r="T9" s="121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15" t="str">
        <f>IF(IstPub_ch="",IF(IstPub="","",IstPub),IstPub_ch)</f>
        <v xml:space="preserve">Официальный интернет-портал правовой информации Ставропольского края </v>
      </c>
      <c r="P10" s="1215"/>
      <c r="Q10" s="1215"/>
      <c r="R10" s="1215"/>
      <c r="S10" s="1215"/>
      <c r="T10" s="121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6"/>
      <c r="P12" s="1256"/>
      <c r="Q12" s="1256"/>
      <c r="R12" s="1256"/>
      <c r="S12" s="1256"/>
      <c r="T12" s="1256"/>
      <c r="U12" s="1256"/>
    </row>
    <row r="13" spans="1:33">
      <c r="J13" s="483"/>
      <c r="K13" s="483"/>
      <c r="L13" s="1158" t="s">
        <v>454</v>
      </c>
      <c r="M13" s="1158"/>
      <c r="N13" s="1158"/>
      <c r="O13" s="1158"/>
      <c r="P13" s="1158"/>
      <c r="Q13" s="1158"/>
      <c r="R13" s="1158"/>
      <c r="S13" s="1158"/>
      <c r="T13" s="1158"/>
      <c r="U13" s="1158"/>
      <c r="V13" s="1158"/>
      <c r="W13" s="1158" t="s">
        <v>455</v>
      </c>
    </row>
    <row r="14" spans="1:33" ht="14.25" customHeight="1">
      <c r="J14" s="483"/>
      <c r="K14" s="483"/>
      <c r="L14" s="1222" t="s">
        <v>92</v>
      </c>
      <c r="M14" s="1222" t="s">
        <v>640</v>
      </c>
      <c r="N14" s="476"/>
      <c r="O14" s="1223" t="s">
        <v>642</v>
      </c>
      <c r="P14" s="1224"/>
      <c r="Q14" s="1224"/>
      <c r="R14" s="1224"/>
      <c r="S14" s="1224"/>
      <c r="T14" s="1225"/>
      <c r="U14" s="1233" t="s">
        <v>341</v>
      </c>
      <c r="V14" s="1255" t="s">
        <v>275</v>
      </c>
      <c r="W14" s="1158"/>
    </row>
    <row r="15" spans="1:33" ht="14.25" customHeight="1">
      <c r="J15" s="483"/>
      <c r="K15" s="483"/>
      <c r="L15" s="1222"/>
      <c r="M15" s="1222"/>
      <c r="N15" s="475"/>
      <c r="O15" s="1228" t="s">
        <v>641</v>
      </c>
      <c r="P15" s="657"/>
      <c r="Q15" s="657"/>
      <c r="R15" s="1231" t="s">
        <v>655</v>
      </c>
      <c r="S15" s="1231"/>
      <c r="T15" s="1232"/>
      <c r="U15" s="1234"/>
      <c r="V15" s="1255"/>
      <c r="W15" s="1158"/>
    </row>
    <row r="16" spans="1:33" ht="30.75" customHeight="1">
      <c r="J16" s="483"/>
      <c r="K16" s="483"/>
      <c r="L16" s="1222"/>
      <c r="M16" s="1222"/>
      <c r="N16" s="474"/>
      <c r="O16" s="1229"/>
      <c r="P16" s="655"/>
      <c r="Q16" s="656"/>
      <c r="R16" s="538" t="s">
        <v>274</v>
      </c>
      <c r="S16" s="1217" t="s">
        <v>273</v>
      </c>
      <c r="T16" s="1218"/>
      <c r="U16" s="1235"/>
      <c r="V16" s="1255"/>
      <c r="W16" s="1158"/>
    </row>
    <row r="17" spans="1:33">
      <c r="J17" s="483"/>
      <c r="K17" s="491">
        <v>1</v>
      </c>
      <c r="L17" s="639" t="s">
        <v>93</v>
      </c>
      <c r="M17" s="639" t="s">
        <v>49</v>
      </c>
      <c r="N17" s="511" t="s">
        <v>49</v>
      </c>
      <c r="O17" s="640">
        <f ca="1">OFFSET(O17,0,-1)+1</f>
        <v>3</v>
      </c>
      <c r="P17" s="641">
        <f ca="1">OFFSET(P17,0,-1)</f>
        <v>3</v>
      </c>
      <c r="Q17" s="641">
        <f ca="1">OFFSET(Q17,0,-1)</f>
        <v>3</v>
      </c>
      <c r="R17" s="640">
        <f ca="1">OFFSET(R17,0,-1)+1</f>
        <v>4</v>
      </c>
      <c r="S17" s="1253">
        <f ca="1">OFFSET(S17,0,-1)+1</f>
        <v>5</v>
      </c>
      <c r="T17" s="1253"/>
      <c r="U17" s="640">
        <f ca="1">OFFSET(U17,0,-2)+1</f>
        <v>6</v>
      </c>
      <c r="V17" s="641">
        <f ca="1">OFFSET(V17,0,-1)</f>
        <v>6</v>
      </c>
      <c r="W17" s="640">
        <f ca="1">OFFSET(W17,0,-1)+1</f>
        <v>7</v>
      </c>
    </row>
    <row r="18" spans="1:33" ht="22.5">
      <c r="A18" s="1241">
        <v>1</v>
      </c>
      <c r="B18" s="903"/>
      <c r="C18" s="903"/>
      <c r="D18" s="903"/>
      <c r="E18" s="904"/>
      <c r="F18" s="905"/>
      <c r="G18" s="905"/>
      <c r="H18" s="905"/>
      <c r="I18" s="906"/>
      <c r="J18" s="901"/>
      <c r="K18" s="908"/>
      <c r="L18" s="595">
        <f>mergeValue(A18)</f>
        <v>1</v>
      </c>
      <c r="M18" s="643" t="s">
        <v>20</v>
      </c>
      <c r="N18" s="582"/>
      <c r="O18" s="1254"/>
      <c r="P18" s="1254"/>
      <c r="Q18" s="1254"/>
      <c r="R18" s="1254"/>
      <c r="S18" s="1254"/>
      <c r="T18" s="1254"/>
      <c r="U18" s="1254"/>
      <c r="V18" s="1254"/>
      <c r="W18" s="632" t="s">
        <v>477</v>
      </c>
    </row>
    <row r="19" spans="1:33" ht="22.5">
      <c r="A19" s="1241"/>
      <c r="B19" s="1241">
        <v>1</v>
      </c>
      <c r="C19" s="903"/>
      <c r="D19" s="903"/>
      <c r="E19" s="905"/>
      <c r="F19" s="905"/>
      <c r="G19" s="905"/>
      <c r="H19" s="905"/>
      <c r="I19" s="900"/>
      <c r="J19" s="899"/>
      <c r="K19" s="902"/>
      <c r="L19" s="595" t="str">
        <f>mergeValue(A19) &amp;"."&amp; mergeValue(B19)</f>
        <v>1.1</v>
      </c>
      <c r="M19" s="548" t="s">
        <v>16</v>
      </c>
      <c r="N19" s="582"/>
      <c r="O19" s="1254"/>
      <c r="P19" s="1254"/>
      <c r="Q19" s="1254"/>
      <c r="R19" s="1254"/>
      <c r="S19" s="1254"/>
      <c r="T19" s="1254"/>
      <c r="U19" s="1254"/>
      <c r="V19" s="1254"/>
      <c r="W19" s="632" t="s">
        <v>478</v>
      </c>
    </row>
    <row r="20" spans="1:33" ht="22.5">
      <c r="A20" s="1241"/>
      <c r="B20" s="1241"/>
      <c r="C20" s="1241">
        <v>1</v>
      </c>
      <c r="D20" s="903"/>
      <c r="E20" s="905"/>
      <c r="F20" s="905"/>
      <c r="G20" s="905"/>
      <c r="H20" s="905"/>
      <c r="I20" s="907"/>
      <c r="J20" s="899"/>
      <c r="K20" s="902"/>
      <c r="L20" s="595" t="str">
        <f>mergeValue(A20) &amp;"."&amp; mergeValue(B20)&amp;"."&amp; mergeValue(C20)</f>
        <v>1.1.1</v>
      </c>
      <c r="M20" s="549" t="s">
        <v>7</v>
      </c>
      <c r="N20" s="582"/>
      <c r="O20" s="1254"/>
      <c r="P20" s="1254"/>
      <c r="Q20" s="1254"/>
      <c r="R20" s="1254"/>
      <c r="S20" s="1254"/>
      <c r="T20" s="1254"/>
      <c r="U20" s="1254"/>
      <c r="V20" s="1254"/>
      <c r="W20" s="632" t="s">
        <v>634</v>
      </c>
    </row>
    <row r="21" spans="1:33" ht="22.5">
      <c r="A21" s="1241"/>
      <c r="B21" s="1241"/>
      <c r="C21" s="1241"/>
      <c r="D21" s="1241">
        <v>1</v>
      </c>
      <c r="E21" s="905"/>
      <c r="F21" s="905"/>
      <c r="G21" s="905"/>
      <c r="H21" s="905"/>
      <c r="I21" s="907"/>
      <c r="J21" s="899"/>
      <c r="K21" s="902"/>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3" ht="101.25">
      <c r="A22" s="1241"/>
      <c r="B22" s="1241"/>
      <c r="C22" s="1241"/>
      <c r="D22" s="1241"/>
      <c r="E22" s="1241">
        <v>1</v>
      </c>
      <c r="F22" s="905"/>
      <c r="G22" s="905"/>
      <c r="H22" s="903">
        <v>1</v>
      </c>
      <c r="I22" s="1241">
        <v>1</v>
      </c>
      <c r="J22" s="905"/>
      <c r="K22" s="910"/>
      <c r="L22" s="595" t="str">
        <f>mergeValue(A22) &amp;"."&amp; mergeValue(B22)&amp;"."&amp; mergeValue(C22)&amp;"."&amp; mergeValue(D22)&amp;"."&amp; mergeValue(E22)</f>
        <v>1.1.1.1.1</v>
      </c>
      <c r="M22" s="556" t="s">
        <v>9</v>
      </c>
      <c r="N22" s="583"/>
      <c r="O22" s="1243"/>
      <c r="P22" s="1243"/>
      <c r="Q22" s="1243"/>
      <c r="R22" s="1243"/>
      <c r="S22" s="1243"/>
      <c r="T22" s="1243"/>
      <c r="U22" s="1243"/>
      <c r="V22" s="1243"/>
      <c r="W22" s="632" t="s">
        <v>639</v>
      </c>
    </row>
    <row r="23" spans="1:33" ht="90">
      <c r="A23" s="1241"/>
      <c r="B23" s="1241"/>
      <c r="C23" s="1241"/>
      <c r="D23" s="1241"/>
      <c r="E23" s="1241"/>
      <c r="F23" s="1241">
        <v>1</v>
      </c>
      <c r="G23" s="903"/>
      <c r="H23" s="903"/>
      <c r="I23" s="1241"/>
      <c r="J23" s="1241">
        <v>1</v>
      </c>
      <c r="K23" s="911"/>
      <c r="L23" s="595" t="str">
        <f>mergeValue(A23) &amp;"."&amp; mergeValue(B23)&amp;"."&amp; mergeValue(C23)&amp;"."&amp; mergeValue(D23)&amp;"."&amp; mergeValue(E23)&amp;"."&amp; mergeValue(F23)</f>
        <v>1.1.1.1.1.1</v>
      </c>
      <c r="M23" s="557" t="s">
        <v>10</v>
      </c>
      <c r="N23" s="583"/>
      <c r="O23" s="1244"/>
      <c r="P23" s="1245"/>
      <c r="Q23" s="1245"/>
      <c r="R23" s="1245"/>
      <c r="S23" s="1245"/>
      <c r="T23" s="1245"/>
      <c r="U23" s="1245"/>
      <c r="V23" s="1246"/>
      <c r="W23" s="632" t="s">
        <v>637</v>
      </c>
      <c r="Y23" s="506" t="str">
        <f>strCheckUnique(Z23:Z26)</f>
        <v/>
      </c>
      <c r="AA23" s="506" t="str">
        <f>IF(O23="","",O23 &amp; ":_")</f>
        <v/>
      </c>
    </row>
    <row r="24" spans="1:33" ht="189" customHeight="1">
      <c r="A24" s="1241"/>
      <c r="B24" s="1241"/>
      <c r="C24" s="1241"/>
      <c r="D24" s="1241"/>
      <c r="E24" s="1241"/>
      <c r="F24" s="1241"/>
      <c r="G24" s="903">
        <v>1</v>
      </c>
      <c r="H24" s="903"/>
      <c r="I24" s="1241"/>
      <c r="J24" s="1241"/>
      <c r="K24" s="911">
        <v>1</v>
      </c>
      <c r="L24" s="595" t="str">
        <f>mergeValue(A24) &amp;"."&amp; mergeValue(B24)&amp;"."&amp; mergeValue(C24)&amp;"."&amp; mergeValue(D24)&amp;"."&amp; mergeValue(E24)&amp;"."&amp; mergeValue(F24)&amp;"."&amp; mergeValue(G24)</f>
        <v>1.1.1.1.1.1.1</v>
      </c>
      <c r="M24" s="1071"/>
      <c r="N24" s="588"/>
      <c r="O24" s="1080"/>
      <c r="P24" s="564"/>
      <c r="Q24" s="564"/>
      <c r="R24" s="1252"/>
      <c r="S24" s="1237" t="s">
        <v>84</v>
      </c>
      <c r="T24" s="1252"/>
      <c r="U24" s="1237" t="s">
        <v>85</v>
      </c>
      <c r="V24" s="580"/>
      <c r="W24" s="1212" t="s">
        <v>657</v>
      </c>
      <c r="X24" s="502" t="str">
        <f>strCheckDate(O25:V25)</f>
        <v/>
      </c>
      <c r="Y24" s="506"/>
      <c r="Z24" s="506" t="str">
        <f>IF(M24="","",M24 )</f>
        <v/>
      </c>
      <c r="AA24" s="506"/>
      <c r="AB24" s="506"/>
      <c r="AC24" s="506"/>
    </row>
    <row r="25" spans="1:33" ht="11.25" hidden="1">
      <c r="A25" s="1241"/>
      <c r="B25" s="1241"/>
      <c r="C25" s="1241"/>
      <c r="D25" s="1241"/>
      <c r="E25" s="1241"/>
      <c r="F25" s="1241"/>
      <c r="G25" s="903"/>
      <c r="H25" s="903"/>
      <c r="I25" s="1241"/>
      <c r="J25" s="1241"/>
      <c r="K25" s="911"/>
      <c r="L25" s="602"/>
      <c r="M25" s="648"/>
      <c r="N25" s="588"/>
      <c r="O25" s="586"/>
      <c r="P25" s="564"/>
      <c r="Q25" s="586" t="str">
        <f>R24 &amp; "-" &amp; T24</f>
        <v>-</v>
      </c>
      <c r="R25" s="1236"/>
      <c r="S25" s="1237"/>
      <c r="T25" s="1236"/>
      <c r="U25" s="1237"/>
      <c r="V25" s="580"/>
      <c r="W25" s="1213"/>
    </row>
    <row r="26" spans="1:33" s="477" customFormat="1" ht="15" customHeight="1">
      <c r="A26" s="1241"/>
      <c r="B26" s="1241"/>
      <c r="C26" s="1241"/>
      <c r="D26" s="1241"/>
      <c r="E26" s="1241"/>
      <c r="F26" s="1241"/>
      <c r="G26" s="905"/>
      <c r="H26" s="903"/>
      <c r="I26" s="1241"/>
      <c r="J26" s="1241"/>
      <c r="K26" s="910"/>
      <c r="L26" s="540"/>
      <c r="M26" s="559" t="s">
        <v>25</v>
      </c>
      <c r="N26" s="553"/>
      <c r="O26" s="547"/>
      <c r="P26" s="547"/>
      <c r="Q26" s="547"/>
      <c r="R26" s="575"/>
      <c r="S26" s="566"/>
      <c r="T26" s="565"/>
      <c r="U26" s="553"/>
      <c r="V26" s="562"/>
      <c r="W26" s="1214"/>
      <c r="X26" s="503"/>
      <c r="Y26" s="503"/>
      <c r="Z26" s="503"/>
      <c r="AA26" s="503"/>
      <c r="AB26" s="503"/>
      <c r="AC26" s="503"/>
      <c r="AD26" s="503"/>
      <c r="AE26" s="503"/>
      <c r="AF26" s="503"/>
      <c r="AG26" s="503"/>
    </row>
    <row r="27" spans="1:33" s="477" customFormat="1" ht="15" customHeight="1">
      <c r="A27" s="1241"/>
      <c r="B27" s="1241"/>
      <c r="C27" s="1241"/>
      <c r="D27" s="1241"/>
      <c r="E27" s="1241"/>
      <c r="F27" s="905"/>
      <c r="G27" s="905"/>
      <c r="H27" s="903"/>
      <c r="I27" s="124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41"/>
      <c r="B28" s="1241"/>
      <c r="C28" s="1241"/>
      <c r="D28" s="124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41"/>
      <c r="B29" s="1241"/>
      <c r="C29" s="124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41"/>
      <c r="B30" s="124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4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5" t="s">
        <v>633</v>
      </c>
      <c r="N34" s="1205"/>
      <c r="O34" s="1205"/>
      <c r="P34" s="1205"/>
      <c r="Q34" s="1205"/>
      <c r="R34" s="1205"/>
      <c r="S34" s="1205"/>
      <c r="T34" s="1205"/>
      <c r="U34" s="1205"/>
      <c r="V34" s="1205"/>
      <c r="W34" s="1205"/>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28.71093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6" t="s">
        <v>492</v>
      </c>
      <c r="G2" s="1207"/>
      <c r="H2" s="1208"/>
      <c r="I2" s="642"/>
    </row>
    <row r="3" spans="1:20" ht="3" customHeight="1"/>
    <row r="4" spans="1:20" s="572" customFormat="1" ht="11.25">
      <c r="A4" s="592"/>
      <c r="B4" s="592"/>
      <c r="C4" s="592"/>
      <c r="D4" s="592"/>
      <c r="F4" s="1158" t="s">
        <v>454</v>
      </c>
      <c r="G4" s="1158"/>
      <c r="H4" s="1158"/>
      <c r="I4" s="120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210">
        <v>1</v>
      </c>
      <c r="B8" s="592"/>
      <c r="C8" s="592"/>
      <c r="D8" s="592"/>
      <c r="F8" s="618" t="str">
        <f>"2." &amp;mergeValue(A8)</f>
        <v>2.1</v>
      </c>
      <c r="G8" s="634" t="s">
        <v>495</v>
      </c>
      <c r="H8" s="606" t="str">
        <f>IF('Перечень тарифов'!R26="","наименование отсутствует","" &amp; 'Перечень тарифов'!R26 &amp; "")</f>
        <v>наименование отсутствует</v>
      </c>
      <c r="I8" s="583" t="s">
        <v>591</v>
      </c>
      <c r="J8" s="617"/>
      <c r="K8" s="592"/>
      <c r="L8" s="592"/>
      <c r="M8" s="592"/>
      <c r="N8" s="592"/>
      <c r="O8" s="592"/>
      <c r="P8" s="592"/>
      <c r="Q8" s="592"/>
      <c r="R8" s="592"/>
      <c r="S8" s="592"/>
      <c r="T8" s="592"/>
    </row>
    <row r="9" spans="1:20" s="572" customFormat="1" ht="45" customHeight="1">
      <c r="A9" s="1210"/>
      <c r="B9" s="592"/>
      <c r="C9" s="592"/>
      <c r="D9" s="592"/>
      <c r="F9" s="618" t="str">
        <f>"3." &amp;mergeValue(A9)</f>
        <v>3.1</v>
      </c>
      <c r="G9" s="634" t="s">
        <v>496</v>
      </c>
      <c r="H9" s="606" t="str">
        <f>IF('Перечень тарифов'!F26="","наименование отсутствует","" &amp; 'Перечень тарифов'!F26 &amp; "")</f>
        <v>Производство. Теплоноситель; Передача. Теплоноситель; Сбыт. Теплоноситель</v>
      </c>
      <c r="I9" s="583" t="s">
        <v>589</v>
      </c>
      <c r="J9" s="617"/>
      <c r="K9" s="592"/>
      <c r="L9" s="592"/>
      <c r="M9" s="592"/>
      <c r="N9" s="592"/>
      <c r="O9" s="592"/>
      <c r="P9" s="592"/>
      <c r="Q9" s="592"/>
      <c r="R9" s="592"/>
      <c r="S9" s="592"/>
      <c r="T9" s="592"/>
    </row>
    <row r="10" spans="1:20" s="572" customFormat="1" ht="22.5">
      <c r="A10" s="121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0"/>
      <c r="B11" s="1210">
        <v>1</v>
      </c>
      <c r="C11" s="625"/>
      <c r="D11" s="625"/>
      <c r="F11" s="618" t="str">
        <f>"4."&amp;mergeValue(A11) &amp;"."&amp;mergeValue(B11)</f>
        <v>4.1.1</v>
      </c>
      <c r="G11" s="613" t="s">
        <v>593</v>
      </c>
      <c r="H11" s="606" t="str">
        <f>IF(region_name="","",region_name)</f>
        <v>Ставропольский край</v>
      </c>
      <c r="I11" s="583" t="s">
        <v>500</v>
      </c>
      <c r="J11" s="617"/>
      <c r="K11" s="592"/>
      <c r="L11" s="592"/>
      <c r="M11" s="592"/>
      <c r="N11" s="592"/>
      <c r="O11" s="592"/>
      <c r="P11" s="592"/>
      <c r="Q11" s="592"/>
      <c r="R11" s="592"/>
      <c r="S11" s="592"/>
      <c r="T11" s="592"/>
    </row>
    <row r="12" spans="1:20" s="572" customFormat="1" ht="22.5">
      <c r="A12" s="1210"/>
      <c r="B12" s="1210"/>
      <c r="C12" s="1210">
        <v>1</v>
      </c>
      <c r="D12" s="625"/>
      <c r="F12" s="618" t="str">
        <f>"4."&amp;mergeValue(A12) &amp;"."&amp;mergeValue(B12)&amp;"."&amp;mergeValue(C12)</f>
        <v>4.1.1.1</v>
      </c>
      <c r="G12" s="624" t="s">
        <v>498</v>
      </c>
      <c r="H12" s="606" t="str">
        <f>IF(Территории!H13="","","" &amp; Территории!H13 &amp; "")</f>
        <v>Город-курорт Ессентуки</v>
      </c>
      <c r="I12" s="583" t="s">
        <v>501</v>
      </c>
      <c r="J12" s="617"/>
      <c r="K12" s="592"/>
      <c r="L12" s="592"/>
      <c r="M12" s="592"/>
      <c r="N12" s="592"/>
      <c r="O12" s="592"/>
      <c r="P12" s="592"/>
      <c r="Q12" s="592"/>
      <c r="R12" s="592"/>
      <c r="S12" s="592"/>
      <c r="T12" s="592"/>
    </row>
    <row r="13" spans="1:20" s="572" customFormat="1" ht="56.25">
      <c r="A13" s="1210"/>
      <c r="B13" s="1210"/>
      <c r="C13" s="1210"/>
      <c r="D13" s="625">
        <v>1</v>
      </c>
      <c r="F13" s="618" t="str">
        <f>"4."&amp;mergeValue(A13) &amp;"."&amp;mergeValue(B13)&amp;"."&amp;mergeValue(C13)&amp;"."&amp;mergeValue(D13)</f>
        <v>4.1.1.1.1</v>
      </c>
      <c r="G13" s="635" t="s">
        <v>499</v>
      </c>
      <c r="H13" s="606" t="str">
        <f>IF(Территории!R14="","","" &amp; Территории!R14 &amp; "")</f>
        <v>Город-курорт Ессентуки (07710000)</v>
      </c>
      <c r="I13" s="1108"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205" t="s">
        <v>594</v>
      </c>
      <c r="H15" s="1205"/>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2" t="str">
        <f>"Код шаблона: " &amp; GetCode()</f>
        <v>Код шаблона: FAS.JKH.OPEN.INFO.PRICE.WARM</v>
      </c>
      <c r="C2" s="1132"/>
      <c r="D2" s="1132"/>
      <c r="E2" s="1132"/>
      <c r="F2" s="1132"/>
      <c r="G2" s="1132"/>
      <c r="Q2" s="231"/>
      <c r="R2" s="231"/>
      <c r="S2" s="231"/>
      <c r="T2" s="231"/>
      <c r="U2" s="231"/>
      <c r="V2" s="231"/>
      <c r="W2" s="231"/>
    </row>
    <row r="3" spans="1:27" ht="18" customHeight="1">
      <c r="B3" s="1133" t="str">
        <f>"Версия " &amp; GetVersion()</f>
        <v>Версия 1.0</v>
      </c>
      <c r="C3" s="1133"/>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770</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4" t="s">
        <v>590</v>
      </c>
      <c r="F7" s="1134"/>
      <c r="G7" s="1134"/>
      <c r="H7" s="1134"/>
      <c r="I7" s="1134"/>
      <c r="J7" s="1134"/>
      <c r="K7" s="1134"/>
      <c r="L7" s="1134"/>
      <c r="M7" s="1134"/>
      <c r="N7" s="1134"/>
      <c r="O7" s="1134"/>
      <c r="P7" s="1134"/>
      <c r="Q7" s="1134"/>
      <c r="R7" s="1134"/>
      <c r="S7" s="1134"/>
      <c r="T7" s="1134"/>
      <c r="U7" s="1134"/>
      <c r="V7" s="1134"/>
      <c r="W7" s="1134"/>
      <c r="X7" s="1134"/>
      <c r="Y7" s="59"/>
    </row>
    <row r="8" spans="1:27" ht="15" customHeight="1">
      <c r="A8" s="43"/>
      <c r="B8" s="78"/>
      <c r="C8" s="77"/>
      <c r="D8" s="60"/>
      <c r="E8" s="1134"/>
      <c r="F8" s="1134"/>
      <c r="G8" s="1134"/>
      <c r="H8" s="1134"/>
      <c r="I8" s="1134"/>
      <c r="J8" s="1134"/>
      <c r="K8" s="1134"/>
      <c r="L8" s="1134"/>
      <c r="M8" s="1134"/>
      <c r="N8" s="1134"/>
      <c r="O8" s="1134"/>
      <c r="P8" s="1134"/>
      <c r="Q8" s="1134"/>
      <c r="R8" s="1134"/>
      <c r="S8" s="1134"/>
      <c r="T8" s="1134"/>
      <c r="U8" s="1134"/>
      <c r="V8" s="1134"/>
      <c r="W8" s="1134"/>
      <c r="X8" s="1134"/>
      <c r="Y8" s="59"/>
    </row>
    <row r="9" spans="1:27" ht="15" customHeight="1">
      <c r="A9" s="43"/>
      <c r="B9" s="78"/>
      <c r="C9" s="77"/>
      <c r="D9" s="60"/>
      <c r="E9" s="1134"/>
      <c r="F9" s="1134"/>
      <c r="G9" s="1134"/>
      <c r="H9" s="1134"/>
      <c r="I9" s="1134"/>
      <c r="J9" s="1134"/>
      <c r="K9" s="1134"/>
      <c r="L9" s="1134"/>
      <c r="M9" s="1134"/>
      <c r="N9" s="1134"/>
      <c r="O9" s="1134"/>
      <c r="P9" s="1134"/>
      <c r="Q9" s="1134"/>
      <c r="R9" s="1134"/>
      <c r="S9" s="1134"/>
      <c r="T9" s="1134"/>
      <c r="U9" s="1134"/>
      <c r="V9" s="1134"/>
      <c r="W9" s="1134"/>
      <c r="X9" s="1134"/>
      <c r="Y9" s="59"/>
    </row>
    <row r="10" spans="1:27" ht="10.5" customHeight="1">
      <c r="A10" s="43"/>
      <c r="B10" s="78"/>
      <c r="C10" s="77"/>
      <c r="D10" s="60"/>
      <c r="E10" s="1134"/>
      <c r="F10" s="1134"/>
      <c r="G10" s="1134"/>
      <c r="H10" s="1134"/>
      <c r="I10" s="1134"/>
      <c r="J10" s="1134"/>
      <c r="K10" s="1134"/>
      <c r="L10" s="1134"/>
      <c r="M10" s="1134"/>
      <c r="N10" s="1134"/>
      <c r="O10" s="1134"/>
      <c r="P10" s="1134"/>
      <c r="Q10" s="1134"/>
      <c r="R10" s="1134"/>
      <c r="S10" s="1134"/>
      <c r="T10" s="1134"/>
      <c r="U10" s="1134"/>
      <c r="V10" s="1134"/>
      <c r="W10" s="1134"/>
      <c r="X10" s="1134"/>
      <c r="Y10" s="59"/>
    </row>
    <row r="11" spans="1:27" ht="27" customHeight="1">
      <c r="A11" s="43"/>
      <c r="B11" s="78"/>
      <c r="C11" s="77"/>
      <c r="D11" s="60"/>
      <c r="E11" s="1134"/>
      <c r="F11" s="1134"/>
      <c r="G11" s="1134"/>
      <c r="H11" s="1134"/>
      <c r="I11" s="1134"/>
      <c r="J11" s="1134"/>
      <c r="K11" s="1134"/>
      <c r="L11" s="1134"/>
      <c r="M11" s="1134"/>
      <c r="N11" s="1134"/>
      <c r="O11" s="1134"/>
      <c r="P11" s="1134"/>
      <c r="Q11" s="1134"/>
      <c r="R11" s="1134"/>
      <c r="S11" s="1134"/>
      <c r="T11" s="1134"/>
      <c r="U11" s="1134"/>
      <c r="V11" s="1134"/>
      <c r="W11" s="1134"/>
      <c r="X11" s="1134"/>
      <c r="Y11" s="59"/>
    </row>
    <row r="12" spans="1:27" ht="12" customHeight="1">
      <c r="A12" s="43"/>
      <c r="B12" s="78"/>
      <c r="C12" s="77"/>
      <c r="D12" s="60"/>
      <c r="E12" s="1134"/>
      <c r="F12" s="1134"/>
      <c r="G12" s="1134"/>
      <c r="H12" s="1134"/>
      <c r="I12" s="1134"/>
      <c r="J12" s="1134"/>
      <c r="K12" s="1134"/>
      <c r="L12" s="1134"/>
      <c r="M12" s="1134"/>
      <c r="N12" s="1134"/>
      <c r="O12" s="1134"/>
      <c r="P12" s="1134"/>
      <c r="Q12" s="1134"/>
      <c r="R12" s="1134"/>
      <c r="S12" s="1134"/>
      <c r="T12" s="1134"/>
      <c r="U12" s="1134"/>
      <c r="V12" s="1134"/>
      <c r="W12" s="1134"/>
      <c r="X12" s="1134"/>
      <c r="Y12" s="59"/>
    </row>
    <row r="13" spans="1:27" ht="38.25" customHeight="1">
      <c r="A13" s="43"/>
      <c r="B13" s="78"/>
      <c r="C13" s="77"/>
      <c r="D13" s="60"/>
      <c r="E13" s="1134"/>
      <c r="F13" s="1134"/>
      <c r="G13" s="1134"/>
      <c r="H13" s="1134"/>
      <c r="I13" s="1134"/>
      <c r="J13" s="1134"/>
      <c r="K13" s="1134"/>
      <c r="L13" s="1134"/>
      <c r="M13" s="1134"/>
      <c r="N13" s="1134"/>
      <c r="O13" s="1134"/>
      <c r="P13" s="1134"/>
      <c r="Q13" s="1134"/>
      <c r="R13" s="1134"/>
      <c r="S13" s="1134"/>
      <c r="T13" s="1134"/>
      <c r="U13" s="1134"/>
      <c r="V13" s="1134"/>
      <c r="W13" s="1134"/>
      <c r="X13" s="1134"/>
      <c r="Y13" s="73"/>
    </row>
    <row r="14" spans="1:27" ht="15" customHeight="1">
      <c r="A14" s="43"/>
      <c r="B14" s="78"/>
      <c r="C14" s="77"/>
      <c r="D14" s="60"/>
      <c r="E14" s="1134"/>
      <c r="F14" s="1134"/>
      <c r="G14" s="1134"/>
      <c r="H14" s="1134"/>
      <c r="I14" s="1134"/>
      <c r="J14" s="1134"/>
      <c r="K14" s="1134"/>
      <c r="L14" s="1134"/>
      <c r="M14" s="1134"/>
      <c r="N14" s="1134"/>
      <c r="O14" s="1134"/>
      <c r="P14" s="1134"/>
      <c r="Q14" s="1134"/>
      <c r="R14" s="1134"/>
      <c r="S14" s="1134"/>
      <c r="T14" s="1134"/>
      <c r="U14" s="1134"/>
      <c r="V14" s="1134"/>
      <c r="W14" s="1134"/>
      <c r="X14" s="1134"/>
      <c r="Y14" s="59"/>
    </row>
    <row r="15" spans="1:27" ht="15">
      <c r="A15" s="43"/>
      <c r="B15" s="78"/>
      <c r="C15" s="77"/>
      <c r="D15" s="60"/>
      <c r="E15" s="1134"/>
      <c r="F15" s="1134"/>
      <c r="G15" s="1134"/>
      <c r="H15" s="1134"/>
      <c r="I15" s="1134"/>
      <c r="J15" s="1134"/>
      <c r="K15" s="1134"/>
      <c r="L15" s="1134"/>
      <c r="M15" s="1134"/>
      <c r="N15" s="1134"/>
      <c r="O15" s="1134"/>
      <c r="P15" s="1134"/>
      <c r="Q15" s="1134"/>
      <c r="R15" s="1134"/>
      <c r="S15" s="1134"/>
      <c r="T15" s="1134"/>
      <c r="U15" s="1134"/>
      <c r="V15" s="1134"/>
      <c r="W15" s="1134"/>
      <c r="X15" s="1134"/>
      <c r="Y15" s="59"/>
    </row>
    <row r="16" spans="1:27" ht="15">
      <c r="A16" s="43"/>
      <c r="B16" s="78"/>
      <c r="C16" s="77"/>
      <c r="D16" s="60"/>
      <c r="E16" s="1134"/>
      <c r="F16" s="1134"/>
      <c r="G16" s="1134"/>
      <c r="H16" s="1134"/>
      <c r="I16" s="1134"/>
      <c r="J16" s="1134"/>
      <c r="K16" s="1134"/>
      <c r="L16" s="1134"/>
      <c r="M16" s="1134"/>
      <c r="N16" s="1134"/>
      <c r="O16" s="1134"/>
      <c r="P16" s="1134"/>
      <c r="Q16" s="1134"/>
      <c r="R16" s="1134"/>
      <c r="S16" s="1134"/>
      <c r="T16" s="1134"/>
      <c r="U16" s="1134"/>
      <c r="V16" s="1134"/>
      <c r="W16" s="1134"/>
      <c r="X16" s="1134"/>
      <c r="Y16" s="59"/>
    </row>
    <row r="17" spans="1:25" ht="15" customHeight="1">
      <c r="A17" s="43"/>
      <c r="B17" s="78"/>
      <c r="C17" s="77"/>
      <c r="D17" s="60"/>
      <c r="E17" s="1134"/>
      <c r="F17" s="1134"/>
      <c r="G17" s="1134"/>
      <c r="H17" s="1134"/>
      <c r="I17" s="1134"/>
      <c r="J17" s="1134"/>
      <c r="K17" s="1134"/>
      <c r="L17" s="1134"/>
      <c r="M17" s="1134"/>
      <c r="N17" s="1134"/>
      <c r="O17" s="1134"/>
      <c r="P17" s="1134"/>
      <c r="Q17" s="1134"/>
      <c r="R17" s="1134"/>
      <c r="S17" s="1134"/>
      <c r="T17" s="1134"/>
      <c r="U17" s="1134"/>
      <c r="V17" s="1134"/>
      <c r="W17" s="1134"/>
      <c r="X17" s="1134"/>
      <c r="Y17" s="59"/>
    </row>
    <row r="18" spans="1:25" ht="15">
      <c r="A18" s="43"/>
      <c r="B18" s="78"/>
      <c r="C18" s="77"/>
      <c r="D18" s="60"/>
      <c r="E18" s="1134"/>
      <c r="F18" s="1134"/>
      <c r="G18" s="1134"/>
      <c r="H18" s="1134"/>
      <c r="I18" s="1134"/>
      <c r="J18" s="1134"/>
      <c r="K18" s="1134"/>
      <c r="L18" s="1134"/>
      <c r="M18" s="1134"/>
      <c r="N18" s="1134"/>
      <c r="O18" s="1134"/>
      <c r="P18" s="1134"/>
      <c r="Q18" s="1134"/>
      <c r="R18" s="1134"/>
      <c r="S18" s="1134"/>
      <c r="T18" s="1134"/>
      <c r="U18" s="1134"/>
      <c r="V18" s="1134"/>
      <c r="W18" s="1134"/>
      <c r="X18" s="1134"/>
      <c r="Y18" s="59"/>
    </row>
    <row r="19" spans="1:25" ht="59.25" customHeight="1">
      <c r="A19" s="43"/>
      <c r="B19" s="78"/>
      <c r="C19" s="77"/>
      <c r="D19" s="66"/>
      <c r="E19" s="1134"/>
      <c r="F19" s="1134"/>
      <c r="G19" s="1134"/>
      <c r="H19" s="1134"/>
      <c r="I19" s="1134"/>
      <c r="J19" s="1134"/>
      <c r="K19" s="1134"/>
      <c r="L19" s="1134"/>
      <c r="M19" s="1134"/>
      <c r="N19" s="1134"/>
      <c r="O19" s="1134"/>
      <c r="P19" s="1134"/>
      <c r="Q19" s="1134"/>
      <c r="R19" s="1134"/>
      <c r="S19" s="1134"/>
      <c r="T19" s="1134"/>
      <c r="U19" s="1134"/>
      <c r="V19" s="1134"/>
      <c r="W19" s="1134"/>
      <c r="X19" s="113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588</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5"/>
      <c r="Q23" s="1135"/>
      <c r="R23" s="1135"/>
      <c r="S23" s="1135"/>
      <c r="T23" s="1135"/>
      <c r="U23" s="1135"/>
      <c r="V23" s="1135"/>
      <c r="W23" s="113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44"/>
      <c r="F40" s="1145"/>
      <c r="G40" s="1145"/>
      <c r="H40" s="1145"/>
      <c r="I40" s="1145"/>
      <c r="J40" s="1145"/>
      <c r="K40" s="1145"/>
      <c r="L40" s="1145"/>
      <c r="M40" s="1145"/>
      <c r="N40" s="1145"/>
      <c r="O40" s="1145"/>
      <c r="P40" s="1145"/>
      <c r="Q40" s="1145"/>
      <c r="R40" s="1145"/>
      <c r="S40" s="1145"/>
      <c r="T40" s="1145"/>
      <c r="U40" s="1145"/>
      <c r="V40" s="1145"/>
      <c r="W40" s="1145"/>
      <c r="X40" s="1145"/>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50" t="s">
        <v>236</v>
      </c>
      <c r="F46" s="1150"/>
      <c r="G46" s="1150"/>
      <c r="H46" s="1150"/>
      <c r="I46" s="1150"/>
      <c r="J46" s="1150"/>
      <c r="K46" s="1150"/>
      <c r="L46" s="1150"/>
      <c r="M46" s="1150"/>
      <c r="N46" s="1150"/>
      <c r="O46" s="1150"/>
      <c r="P46" s="1150"/>
      <c r="Q46" s="1150"/>
      <c r="R46" s="1150"/>
      <c r="S46" s="1150"/>
      <c r="T46" s="1150"/>
      <c r="U46" s="1150"/>
      <c r="V46" s="1150"/>
      <c r="W46" s="1150"/>
      <c r="X46" s="1150"/>
      <c r="Y46" s="59"/>
    </row>
    <row r="47" spans="1:25" ht="37.5" hidden="1" customHeight="1">
      <c r="A47" s="43"/>
      <c r="B47" s="78"/>
      <c r="C47" s="77"/>
      <c r="D47" s="61"/>
      <c r="E47" s="1150"/>
      <c r="F47" s="1150"/>
      <c r="G47" s="1150"/>
      <c r="H47" s="1150"/>
      <c r="I47" s="1150"/>
      <c r="J47" s="1150"/>
      <c r="K47" s="1150"/>
      <c r="L47" s="1150"/>
      <c r="M47" s="1150"/>
      <c r="N47" s="1150"/>
      <c r="O47" s="1150"/>
      <c r="P47" s="1150"/>
      <c r="Q47" s="1150"/>
      <c r="R47" s="1150"/>
      <c r="S47" s="1150"/>
      <c r="T47" s="1150"/>
      <c r="U47" s="1150"/>
      <c r="V47" s="1150"/>
      <c r="W47" s="1150"/>
      <c r="X47" s="1150"/>
      <c r="Y47" s="59"/>
    </row>
    <row r="48" spans="1:25" ht="24" hidden="1" customHeight="1">
      <c r="A48" s="43"/>
      <c r="B48" s="78"/>
      <c r="C48" s="77"/>
      <c r="D48" s="61"/>
      <c r="E48" s="1150"/>
      <c r="F48" s="1150"/>
      <c r="G48" s="1150"/>
      <c r="H48" s="1150"/>
      <c r="I48" s="1150"/>
      <c r="J48" s="1150"/>
      <c r="K48" s="1150"/>
      <c r="L48" s="1150"/>
      <c r="M48" s="1150"/>
      <c r="N48" s="1150"/>
      <c r="O48" s="1150"/>
      <c r="P48" s="1150"/>
      <c r="Q48" s="1150"/>
      <c r="R48" s="1150"/>
      <c r="S48" s="1150"/>
      <c r="T48" s="1150"/>
      <c r="U48" s="1150"/>
      <c r="V48" s="1150"/>
      <c r="W48" s="1150"/>
      <c r="X48" s="1150"/>
      <c r="Y48" s="59"/>
    </row>
    <row r="49" spans="1:25" ht="51" hidden="1" customHeight="1">
      <c r="A49" s="43"/>
      <c r="B49" s="78"/>
      <c r="C49" s="77"/>
      <c r="D49" s="61"/>
      <c r="E49" s="1150"/>
      <c r="F49" s="1150"/>
      <c r="G49" s="1150"/>
      <c r="H49" s="1150"/>
      <c r="I49" s="1150"/>
      <c r="J49" s="1150"/>
      <c r="K49" s="1150"/>
      <c r="L49" s="1150"/>
      <c r="M49" s="1150"/>
      <c r="N49" s="1150"/>
      <c r="O49" s="1150"/>
      <c r="P49" s="1150"/>
      <c r="Q49" s="1150"/>
      <c r="R49" s="1150"/>
      <c r="S49" s="1150"/>
      <c r="T49" s="1150"/>
      <c r="U49" s="1150"/>
      <c r="V49" s="1150"/>
      <c r="W49" s="1150"/>
      <c r="X49" s="1150"/>
      <c r="Y49" s="59"/>
    </row>
    <row r="50" spans="1:25" ht="15" hidden="1">
      <c r="A50" s="43"/>
      <c r="B50" s="78"/>
      <c r="C50" s="77"/>
      <c r="D50" s="61"/>
      <c r="E50" s="1150"/>
      <c r="F50" s="1150"/>
      <c r="G50" s="1150"/>
      <c r="H50" s="1150"/>
      <c r="I50" s="1150"/>
      <c r="J50" s="1150"/>
      <c r="K50" s="1150"/>
      <c r="L50" s="1150"/>
      <c r="M50" s="1150"/>
      <c r="N50" s="1150"/>
      <c r="O50" s="1150"/>
      <c r="P50" s="1150"/>
      <c r="Q50" s="1150"/>
      <c r="R50" s="1150"/>
      <c r="S50" s="1150"/>
      <c r="T50" s="1150"/>
      <c r="U50" s="1150"/>
      <c r="V50" s="1150"/>
      <c r="W50" s="1150"/>
      <c r="X50" s="1150"/>
      <c r="Y50" s="59"/>
    </row>
    <row r="51" spans="1:25" ht="15" hidden="1">
      <c r="A51" s="43"/>
      <c r="B51" s="78"/>
      <c r="C51" s="77"/>
      <c r="D51" s="61"/>
      <c r="E51" s="1150"/>
      <c r="F51" s="1150"/>
      <c r="G51" s="1150"/>
      <c r="H51" s="1150"/>
      <c r="I51" s="1150"/>
      <c r="J51" s="1150"/>
      <c r="K51" s="1150"/>
      <c r="L51" s="1150"/>
      <c r="M51" s="1150"/>
      <c r="N51" s="1150"/>
      <c r="O51" s="1150"/>
      <c r="P51" s="1150"/>
      <c r="Q51" s="1150"/>
      <c r="R51" s="1150"/>
      <c r="S51" s="1150"/>
      <c r="T51" s="1150"/>
      <c r="U51" s="1150"/>
      <c r="V51" s="1150"/>
      <c r="W51" s="1150"/>
      <c r="X51" s="1150"/>
      <c r="Y51" s="59"/>
    </row>
    <row r="52" spans="1:25" ht="15" hidden="1">
      <c r="A52" s="43"/>
      <c r="B52" s="78"/>
      <c r="C52" s="77"/>
      <c r="D52" s="61"/>
      <c r="E52" s="1150"/>
      <c r="F52" s="1150"/>
      <c r="G52" s="1150"/>
      <c r="H52" s="1150"/>
      <c r="I52" s="1150"/>
      <c r="J52" s="1150"/>
      <c r="K52" s="1150"/>
      <c r="L52" s="1150"/>
      <c r="M52" s="1150"/>
      <c r="N52" s="1150"/>
      <c r="O52" s="1150"/>
      <c r="P52" s="1150"/>
      <c r="Q52" s="1150"/>
      <c r="R52" s="1150"/>
      <c r="S52" s="1150"/>
      <c r="T52" s="1150"/>
      <c r="U52" s="1150"/>
      <c r="V52" s="1150"/>
      <c r="W52" s="1150"/>
      <c r="X52" s="1150"/>
      <c r="Y52" s="59"/>
    </row>
    <row r="53" spans="1:25" ht="15" hidden="1">
      <c r="A53" s="43"/>
      <c r="B53" s="78"/>
      <c r="C53" s="77"/>
      <c r="D53" s="61"/>
      <c r="E53" s="1150"/>
      <c r="F53" s="1150"/>
      <c r="G53" s="1150"/>
      <c r="H53" s="1150"/>
      <c r="I53" s="1150"/>
      <c r="J53" s="1150"/>
      <c r="K53" s="1150"/>
      <c r="L53" s="1150"/>
      <c r="M53" s="1150"/>
      <c r="N53" s="1150"/>
      <c r="O53" s="1150"/>
      <c r="P53" s="1150"/>
      <c r="Q53" s="1150"/>
      <c r="R53" s="1150"/>
      <c r="S53" s="1150"/>
      <c r="T53" s="1150"/>
      <c r="U53" s="1150"/>
      <c r="V53" s="1150"/>
      <c r="W53" s="1150"/>
      <c r="X53" s="1150"/>
      <c r="Y53" s="59"/>
    </row>
    <row r="54" spans="1:25" ht="15" hidden="1">
      <c r="A54" s="43"/>
      <c r="B54" s="78"/>
      <c r="C54" s="77"/>
      <c r="D54" s="61"/>
      <c r="E54" s="1150"/>
      <c r="F54" s="1150"/>
      <c r="G54" s="1150"/>
      <c r="H54" s="1150"/>
      <c r="I54" s="1150"/>
      <c r="J54" s="1150"/>
      <c r="K54" s="1150"/>
      <c r="L54" s="1150"/>
      <c r="M54" s="1150"/>
      <c r="N54" s="1150"/>
      <c r="O54" s="1150"/>
      <c r="P54" s="1150"/>
      <c r="Q54" s="1150"/>
      <c r="R54" s="1150"/>
      <c r="S54" s="1150"/>
      <c r="T54" s="1150"/>
      <c r="U54" s="1150"/>
      <c r="V54" s="1150"/>
      <c r="W54" s="1150"/>
      <c r="X54" s="1150"/>
      <c r="Y54" s="59"/>
    </row>
    <row r="55" spans="1:25" ht="15" hidden="1">
      <c r="A55" s="43"/>
      <c r="B55" s="78"/>
      <c r="C55" s="77"/>
      <c r="D55" s="61"/>
      <c r="E55" s="1150"/>
      <c r="F55" s="1150"/>
      <c r="G55" s="1150"/>
      <c r="H55" s="1150"/>
      <c r="I55" s="1150"/>
      <c r="J55" s="1150"/>
      <c r="K55" s="1150"/>
      <c r="L55" s="1150"/>
      <c r="M55" s="1150"/>
      <c r="N55" s="1150"/>
      <c r="O55" s="1150"/>
      <c r="P55" s="1150"/>
      <c r="Q55" s="1150"/>
      <c r="R55" s="1150"/>
      <c r="S55" s="1150"/>
      <c r="T55" s="1150"/>
      <c r="U55" s="1150"/>
      <c r="V55" s="1150"/>
      <c r="W55" s="1150"/>
      <c r="X55" s="1150"/>
      <c r="Y55" s="59"/>
    </row>
    <row r="56" spans="1:25" ht="25.5" hidden="1" customHeight="1">
      <c r="A56" s="43"/>
      <c r="B56" s="78"/>
      <c r="C56" s="77"/>
      <c r="D56" s="66"/>
      <c r="E56" s="1150"/>
      <c r="F56" s="1150"/>
      <c r="G56" s="1150"/>
      <c r="H56" s="1150"/>
      <c r="I56" s="1150"/>
      <c r="J56" s="1150"/>
      <c r="K56" s="1150"/>
      <c r="L56" s="1150"/>
      <c r="M56" s="1150"/>
      <c r="N56" s="1150"/>
      <c r="O56" s="1150"/>
      <c r="P56" s="1150"/>
      <c r="Q56" s="1150"/>
      <c r="R56" s="1150"/>
      <c r="S56" s="1150"/>
      <c r="T56" s="1150"/>
      <c r="U56" s="1150"/>
      <c r="V56" s="1150"/>
      <c r="W56" s="1150"/>
      <c r="X56" s="1150"/>
      <c r="Y56" s="59"/>
    </row>
    <row r="57" spans="1:25" ht="15" hidden="1">
      <c r="A57" s="43"/>
      <c r="B57" s="78"/>
      <c r="C57" s="77"/>
      <c r="D57" s="66"/>
      <c r="E57" s="1150"/>
      <c r="F57" s="1150"/>
      <c r="G57" s="1150"/>
      <c r="H57" s="1150"/>
      <c r="I57" s="1150"/>
      <c r="J57" s="1150"/>
      <c r="K57" s="1150"/>
      <c r="L57" s="1150"/>
      <c r="M57" s="1150"/>
      <c r="N57" s="1150"/>
      <c r="O57" s="1150"/>
      <c r="P57" s="1150"/>
      <c r="Q57" s="1150"/>
      <c r="R57" s="1150"/>
      <c r="S57" s="1150"/>
      <c r="T57" s="1150"/>
      <c r="U57" s="1150"/>
      <c r="V57" s="1150"/>
      <c r="W57" s="1150"/>
      <c r="X57" s="1150"/>
      <c r="Y57" s="59"/>
    </row>
    <row r="58" spans="1:25" ht="15" hidden="1" customHeight="1">
      <c r="A58" s="43"/>
      <c r="B58" s="78"/>
      <c r="C58" s="77"/>
      <c r="D58" s="61"/>
      <c r="E58" s="1136" t="s">
        <v>395</v>
      </c>
      <c r="F58" s="1136"/>
      <c r="G58" s="1136"/>
      <c r="H58" s="1136"/>
      <c r="I58" s="1136"/>
      <c r="J58" s="1136"/>
      <c r="K58" s="1136"/>
      <c r="L58" s="1136"/>
      <c r="M58" s="1136"/>
      <c r="N58" s="1136"/>
      <c r="O58" s="1136"/>
      <c r="P58" s="1136"/>
      <c r="Q58" s="1136"/>
      <c r="R58" s="1136"/>
      <c r="S58" s="1136"/>
      <c r="T58" s="1136"/>
      <c r="U58" s="1136"/>
      <c r="V58" s="231"/>
      <c r="W58" s="231"/>
      <c r="X58" s="231"/>
      <c r="Y58" s="59"/>
    </row>
    <row r="59" spans="1:25" ht="15" hidden="1" customHeight="1">
      <c r="A59" s="43"/>
      <c r="B59" s="78"/>
      <c r="C59" s="77"/>
      <c r="D59" s="61"/>
      <c r="E59" s="1151"/>
      <c r="F59" s="1151"/>
      <c r="G59" s="1151"/>
      <c r="H59" s="1144"/>
      <c r="I59" s="1145"/>
      <c r="J59" s="1145"/>
      <c r="K59" s="1145"/>
      <c r="L59" s="1145"/>
      <c r="M59" s="1145"/>
      <c r="N59" s="1145"/>
      <c r="O59" s="1145"/>
      <c r="P59" s="1145"/>
      <c r="Q59" s="1145"/>
      <c r="R59" s="1145"/>
      <c r="S59" s="1145"/>
      <c r="T59" s="1145"/>
      <c r="U59" s="1145"/>
      <c r="V59" s="1145"/>
      <c r="W59" s="1145"/>
      <c r="X59" s="1145"/>
      <c r="Y59" s="59"/>
    </row>
    <row r="60" spans="1:25" ht="15" hidden="1" customHeight="1">
      <c r="A60" s="43"/>
      <c r="B60" s="78"/>
      <c r="C60" s="77"/>
      <c r="D60" s="61"/>
      <c r="E60" s="1147"/>
      <c r="F60" s="1147"/>
      <c r="G60" s="1147"/>
      <c r="H60" s="1149"/>
      <c r="I60" s="1149"/>
      <c r="J60" s="1149"/>
      <c r="K60" s="1149"/>
      <c r="L60" s="1149"/>
      <c r="M60" s="1149"/>
      <c r="N60" s="1149"/>
      <c r="O60" s="1149"/>
      <c r="P60" s="1149"/>
      <c r="Q60" s="1149"/>
      <c r="R60" s="1149"/>
      <c r="S60" s="1149"/>
      <c r="T60" s="1149"/>
      <c r="U60" s="1149"/>
      <c r="V60" s="1149"/>
      <c r="W60" s="1149"/>
      <c r="X60" s="1149"/>
      <c r="Y60" s="59"/>
    </row>
    <row r="61" spans="1:25" ht="15" hidden="1">
      <c r="A61" s="43"/>
      <c r="B61" s="78"/>
      <c r="C61" s="77"/>
      <c r="D61" s="61"/>
      <c r="E61" s="70"/>
      <c r="F61" s="68"/>
      <c r="G61" s="69"/>
      <c r="H61" s="1149"/>
      <c r="I61" s="1149"/>
      <c r="J61" s="1149"/>
      <c r="K61" s="1149"/>
      <c r="L61" s="1149"/>
      <c r="M61" s="1149"/>
      <c r="N61" s="1149"/>
      <c r="O61" s="1149"/>
      <c r="P61" s="1149"/>
      <c r="Q61" s="1149"/>
      <c r="R61" s="1149"/>
      <c r="S61" s="1149"/>
      <c r="T61" s="1149"/>
      <c r="U61" s="1149"/>
      <c r="V61" s="1149"/>
      <c r="W61" s="1149"/>
      <c r="X61" s="114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6" t="s">
        <v>396</v>
      </c>
      <c r="F70" s="1136"/>
      <c r="G70" s="1136"/>
      <c r="H70" s="1136"/>
      <c r="I70" s="1136"/>
      <c r="J70" s="1136"/>
      <c r="K70" s="1136"/>
      <c r="L70" s="1136"/>
      <c r="M70" s="1136"/>
      <c r="N70" s="1136"/>
      <c r="O70" s="1136"/>
      <c r="P70" s="1136"/>
      <c r="Q70" s="1136"/>
      <c r="R70" s="1136"/>
      <c r="S70" s="1136"/>
      <c r="T70" s="1136"/>
      <c r="U70" s="450"/>
      <c r="V70" s="450"/>
      <c r="W70" s="450"/>
      <c r="X70" s="450"/>
      <c r="Y70" s="59"/>
    </row>
    <row r="71" spans="1:25" ht="15" hidden="1">
      <c r="A71" s="43"/>
      <c r="B71" s="78"/>
      <c r="C71" s="77"/>
      <c r="D71" s="61"/>
      <c r="E71" s="1136" t="s">
        <v>587</v>
      </c>
      <c r="F71" s="1136"/>
      <c r="G71" s="1136"/>
      <c r="H71" s="1136"/>
      <c r="I71" s="1136"/>
      <c r="J71" s="1136"/>
      <c r="K71" s="1136"/>
      <c r="L71" s="1136"/>
      <c r="M71" s="1136"/>
      <c r="N71" s="1136"/>
      <c r="O71" s="1136"/>
      <c r="P71" s="1136"/>
      <c r="Q71" s="1136"/>
      <c r="R71" s="1136"/>
      <c r="S71" s="1136"/>
      <c r="T71" s="1136"/>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6" t="s">
        <v>395</v>
      </c>
      <c r="F81" s="1136"/>
      <c r="G81" s="1136"/>
      <c r="H81" s="1136"/>
      <c r="I81" s="1136"/>
      <c r="J81" s="1136"/>
      <c r="K81" s="1136"/>
      <c r="L81" s="1136"/>
      <c r="M81" s="1136"/>
      <c r="N81" s="1136"/>
      <c r="O81" s="1136"/>
      <c r="P81" s="1136"/>
      <c r="Q81" s="1136"/>
      <c r="R81" s="1136"/>
      <c r="S81" s="1136"/>
      <c r="T81" s="1136"/>
      <c r="U81" s="1136"/>
      <c r="V81" s="231"/>
      <c r="W81" s="231"/>
      <c r="X81" s="231"/>
      <c r="Y81" s="59"/>
    </row>
    <row r="82" spans="1:25" ht="15" hidden="1" customHeight="1">
      <c r="A82" s="43"/>
      <c r="B82" s="78"/>
      <c r="C82" s="77"/>
      <c r="D82" s="61"/>
      <c r="E82" s="1147"/>
      <c r="F82" s="1147"/>
      <c r="G82" s="1147"/>
      <c r="H82" s="1144"/>
      <c r="I82" s="1145"/>
      <c r="J82" s="1145"/>
      <c r="K82" s="1145"/>
      <c r="L82" s="1145"/>
      <c r="M82" s="1145"/>
      <c r="N82" s="1145"/>
      <c r="O82" s="1145"/>
      <c r="P82" s="1145"/>
      <c r="Q82" s="1145"/>
      <c r="R82" s="1145"/>
      <c r="S82" s="1145"/>
      <c r="T82" s="1145"/>
      <c r="U82" s="1145"/>
      <c r="V82" s="1145"/>
      <c r="W82" s="1145"/>
      <c r="X82" s="1145"/>
      <c r="Y82" s="59"/>
    </row>
    <row r="83" spans="1:25" ht="15" hidden="1" customHeight="1">
      <c r="A83" s="43"/>
      <c r="B83" s="78"/>
      <c r="C83" s="77"/>
      <c r="D83" s="61"/>
      <c r="Y83" s="59"/>
    </row>
    <row r="84" spans="1:25" ht="15" hidden="1" customHeight="1">
      <c r="A84" s="43"/>
      <c r="B84" s="78"/>
      <c r="C84" s="77"/>
      <c r="D84" s="61"/>
      <c r="E84" s="70"/>
      <c r="F84" s="68"/>
      <c r="G84" s="69"/>
      <c r="H84" s="1149"/>
      <c r="I84" s="1149"/>
      <c r="J84" s="1149"/>
      <c r="K84" s="1149"/>
      <c r="L84" s="1149"/>
      <c r="M84" s="1149"/>
      <c r="N84" s="1149"/>
      <c r="O84" s="1149"/>
      <c r="P84" s="1149"/>
      <c r="Q84" s="1149"/>
      <c r="R84" s="1149"/>
      <c r="S84" s="1149"/>
      <c r="T84" s="1149"/>
      <c r="U84" s="1149"/>
      <c r="V84" s="1149"/>
      <c r="W84" s="1149"/>
      <c r="X84" s="114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8" t="s">
        <v>235</v>
      </c>
      <c r="F98" s="1148"/>
      <c r="G98" s="1148"/>
      <c r="H98" s="1148"/>
      <c r="I98" s="1148"/>
      <c r="J98" s="1148"/>
      <c r="K98" s="1148"/>
      <c r="L98" s="1148"/>
      <c r="M98" s="1148"/>
      <c r="N98" s="1148"/>
      <c r="O98" s="1148"/>
      <c r="P98" s="1148"/>
      <c r="Q98" s="1148"/>
      <c r="R98" s="1148"/>
      <c r="S98" s="1148"/>
      <c r="T98" s="1148"/>
      <c r="U98" s="1148"/>
      <c r="V98" s="1148"/>
      <c r="W98" s="1148"/>
      <c r="X98" s="114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6" t="s">
        <v>234</v>
      </c>
      <c r="G100" s="1146"/>
      <c r="H100" s="1146"/>
      <c r="I100" s="1146"/>
      <c r="J100" s="1146"/>
      <c r="K100" s="1146"/>
      <c r="L100" s="1146"/>
      <c r="M100" s="1146"/>
      <c r="N100" s="1146"/>
      <c r="O100" s="1146"/>
      <c r="P100" s="1146"/>
      <c r="Q100" s="1146"/>
      <c r="R100" s="1146"/>
      <c r="S100" s="114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6" t="s">
        <v>233</v>
      </c>
      <c r="G102" s="1146"/>
      <c r="H102" s="1146"/>
      <c r="I102" s="1146"/>
      <c r="J102" s="1146"/>
      <c r="K102" s="1146"/>
      <c r="L102" s="1146"/>
      <c r="M102" s="1146"/>
      <c r="N102" s="1146"/>
      <c r="O102" s="1146"/>
      <c r="P102" s="1146"/>
      <c r="Q102" s="1146"/>
      <c r="R102" s="1146"/>
      <c r="S102" s="1146"/>
      <c r="T102" s="1146"/>
      <c r="U102" s="1146"/>
      <c r="V102" s="1146"/>
      <c r="W102" s="1146"/>
      <c r="X102" s="114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U30"/>
  <sheetViews>
    <sheetView showGridLines="0" topLeftCell="I4" zoomScaleNormal="100" workbookViewId="0">
      <selection activeCell="BS24" sqref="BS24"/>
    </sheetView>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9.4257812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customWidth="1"/>
    <col min="22" max="22" width="9.5703125" style="1063" customWidth="1"/>
    <col min="23" max="24" width="1.7109375" style="1063" hidden="1" customWidth="1"/>
    <col min="25" max="25" width="11.7109375" style="1063" customWidth="1"/>
    <col min="26" max="26" width="3.7109375" style="1063" customWidth="1"/>
    <col min="27" max="27" width="11.7109375" style="1063" customWidth="1"/>
    <col min="28" max="28" width="8.5703125" style="1063" customWidth="1"/>
    <col min="29" max="29" width="9.42578125" style="1063" customWidth="1"/>
    <col min="30" max="31" width="1.7109375" style="1063" hidden="1" customWidth="1"/>
    <col min="32" max="32" width="11.7109375" style="1063" customWidth="1"/>
    <col min="33" max="33" width="3.7109375" style="1063" customWidth="1"/>
    <col min="34" max="34" width="11.7109375" style="1063" customWidth="1"/>
    <col min="35" max="35" width="8.5703125" style="1063" customWidth="1"/>
    <col min="36" max="36" width="9.42578125" style="1063" customWidth="1"/>
    <col min="37" max="38" width="1.7109375" style="1063" hidden="1" customWidth="1"/>
    <col min="39" max="39" width="11.7109375" style="1063" customWidth="1"/>
    <col min="40" max="40" width="3.7109375" style="1063" customWidth="1"/>
    <col min="41" max="41" width="11.7109375" style="1063" customWidth="1"/>
    <col min="42" max="42" width="8.5703125" style="1063" customWidth="1"/>
    <col min="43" max="43" width="9.42578125" style="1063" customWidth="1"/>
    <col min="44" max="45" width="1.7109375" style="1063" hidden="1" customWidth="1"/>
    <col min="46" max="46" width="11.7109375" style="1063" customWidth="1"/>
    <col min="47" max="47" width="3.7109375" style="1063" customWidth="1"/>
    <col min="48" max="48" width="11.7109375" style="1063" customWidth="1"/>
    <col min="49" max="49" width="8.5703125" style="1063" customWidth="1"/>
    <col min="50" max="50" width="9.42578125" style="1063" customWidth="1"/>
    <col min="51" max="52" width="1.7109375" style="1063" hidden="1" customWidth="1"/>
    <col min="53" max="53" width="11.7109375" style="1063" customWidth="1"/>
    <col min="54" max="54" width="3.7109375" style="1063" customWidth="1"/>
    <col min="55" max="55" width="11.7109375" style="1063" customWidth="1"/>
    <col min="56" max="56" width="8.5703125" style="1063" customWidth="1"/>
    <col min="57" max="57" width="9.42578125" style="1063" customWidth="1"/>
    <col min="58" max="59" width="1.7109375" style="1063" hidden="1" customWidth="1"/>
    <col min="60" max="60" width="11.7109375" style="1063" customWidth="1"/>
    <col min="61" max="61" width="3.7109375" style="1063" customWidth="1"/>
    <col min="62" max="62" width="11.7109375" style="1063" customWidth="1"/>
    <col min="63" max="63" width="8.5703125" style="1063" customWidth="1"/>
    <col min="64" max="64" width="9.42578125" style="1063" customWidth="1"/>
    <col min="65" max="66" width="1.7109375" style="1063" hidden="1" customWidth="1"/>
    <col min="67" max="67" width="11.7109375" style="1063" customWidth="1"/>
    <col min="68" max="68" width="3.7109375" style="1063" customWidth="1"/>
    <col min="69" max="69" width="11.7109375" style="1063" customWidth="1"/>
    <col min="70" max="70" width="8.5703125" style="1063" customWidth="1"/>
    <col min="71" max="71" width="9.42578125" style="1063" customWidth="1"/>
    <col min="72" max="73" width="1.7109375" style="1063" hidden="1" customWidth="1"/>
    <col min="74" max="74" width="11.7109375" style="1063" customWidth="1"/>
    <col min="75" max="75" width="3.7109375" style="1063" customWidth="1"/>
    <col min="76" max="76" width="11.7109375" style="1063" customWidth="1"/>
    <col min="77" max="77" width="8.5703125" style="1063" customWidth="1"/>
    <col min="78" max="78" width="9.42578125" style="1063" customWidth="1"/>
    <col min="79" max="80" width="1.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525" customWidth="1"/>
    <col min="86" max="86" width="115.7109375" style="525" customWidth="1"/>
    <col min="87" max="98" width="10.5703125" style="587"/>
    <col min="99" max="319" width="10.5703125" style="525"/>
    <col min="320" max="327" width="0" style="525" hidden="1" customWidth="1"/>
    <col min="328" max="330" width="3.7109375" style="525" customWidth="1"/>
    <col min="331" max="331" width="12.7109375" style="525" customWidth="1"/>
    <col min="332" max="332" width="47.42578125" style="525" customWidth="1"/>
    <col min="333" max="336" width="0" style="525" hidden="1" customWidth="1"/>
    <col min="337" max="337" width="11.7109375" style="525" customWidth="1"/>
    <col min="338" max="338" width="6.42578125" style="525" bestFit="1" customWidth="1"/>
    <col min="339" max="339" width="11.7109375" style="525" customWidth="1"/>
    <col min="340" max="340" width="0" style="525" hidden="1" customWidth="1"/>
    <col min="341" max="341" width="3.7109375" style="525" customWidth="1"/>
    <col min="342" max="342" width="11.140625" style="525" bestFit="1" customWidth="1"/>
    <col min="343" max="575" width="10.5703125" style="525"/>
    <col min="576" max="583" width="0" style="525" hidden="1" customWidth="1"/>
    <col min="584" max="586" width="3.7109375" style="525" customWidth="1"/>
    <col min="587" max="587" width="12.7109375" style="525" customWidth="1"/>
    <col min="588" max="588" width="47.42578125" style="525" customWidth="1"/>
    <col min="589" max="592" width="0" style="525" hidden="1" customWidth="1"/>
    <col min="593" max="593" width="11.7109375" style="525" customWidth="1"/>
    <col min="594" max="594" width="6.42578125" style="525" bestFit="1" customWidth="1"/>
    <col min="595" max="595" width="11.7109375" style="525" customWidth="1"/>
    <col min="596" max="596" width="0" style="525" hidden="1" customWidth="1"/>
    <col min="597" max="597" width="3.7109375" style="525" customWidth="1"/>
    <col min="598" max="598" width="11.140625" style="525" bestFit="1" customWidth="1"/>
    <col min="599" max="831" width="10.5703125" style="525"/>
    <col min="832" max="839" width="0" style="525" hidden="1" customWidth="1"/>
    <col min="840" max="842" width="3.7109375" style="525" customWidth="1"/>
    <col min="843" max="843" width="12.7109375" style="525" customWidth="1"/>
    <col min="844" max="844" width="47.42578125" style="525" customWidth="1"/>
    <col min="845" max="848" width="0" style="525" hidden="1" customWidth="1"/>
    <col min="849" max="849" width="11.7109375" style="525" customWidth="1"/>
    <col min="850" max="850" width="6.42578125" style="525" bestFit="1" customWidth="1"/>
    <col min="851" max="851" width="11.7109375" style="525" customWidth="1"/>
    <col min="852" max="852" width="0" style="525" hidden="1" customWidth="1"/>
    <col min="853" max="853" width="3.7109375" style="525" customWidth="1"/>
    <col min="854" max="854" width="11.140625" style="525" bestFit="1" customWidth="1"/>
    <col min="855" max="1087" width="10.5703125" style="525"/>
    <col min="1088" max="1095" width="0" style="525" hidden="1" customWidth="1"/>
    <col min="1096" max="1098" width="3.7109375" style="525" customWidth="1"/>
    <col min="1099" max="1099" width="12.7109375" style="525" customWidth="1"/>
    <col min="1100" max="1100" width="47.42578125" style="525" customWidth="1"/>
    <col min="1101" max="1104" width="0" style="525" hidden="1" customWidth="1"/>
    <col min="1105" max="1105" width="11.7109375" style="525" customWidth="1"/>
    <col min="1106" max="1106" width="6.42578125" style="525" bestFit="1" customWidth="1"/>
    <col min="1107" max="1107" width="11.7109375" style="525" customWidth="1"/>
    <col min="1108" max="1108" width="0" style="525" hidden="1" customWidth="1"/>
    <col min="1109" max="1109" width="3.7109375" style="525" customWidth="1"/>
    <col min="1110" max="1110" width="11.140625" style="525" bestFit="1" customWidth="1"/>
    <col min="1111" max="1343" width="10.5703125" style="525"/>
    <col min="1344" max="1351" width="0" style="525" hidden="1" customWidth="1"/>
    <col min="1352" max="1354" width="3.7109375" style="525" customWidth="1"/>
    <col min="1355" max="1355" width="12.7109375" style="525" customWidth="1"/>
    <col min="1356" max="1356" width="47.42578125" style="525" customWidth="1"/>
    <col min="1357" max="1360" width="0" style="525" hidden="1" customWidth="1"/>
    <col min="1361" max="1361" width="11.7109375" style="525" customWidth="1"/>
    <col min="1362" max="1362" width="6.42578125" style="525" bestFit="1" customWidth="1"/>
    <col min="1363" max="1363" width="11.7109375" style="525" customWidth="1"/>
    <col min="1364" max="1364" width="0" style="525" hidden="1" customWidth="1"/>
    <col min="1365" max="1365" width="3.7109375" style="525" customWidth="1"/>
    <col min="1366" max="1366" width="11.140625" style="525" bestFit="1" customWidth="1"/>
    <col min="1367" max="1599" width="10.5703125" style="525"/>
    <col min="1600" max="1607" width="0" style="525" hidden="1" customWidth="1"/>
    <col min="1608" max="1610" width="3.7109375" style="525" customWidth="1"/>
    <col min="1611" max="1611" width="12.7109375" style="525" customWidth="1"/>
    <col min="1612" max="1612" width="47.42578125" style="525" customWidth="1"/>
    <col min="1613" max="1616" width="0" style="525" hidden="1" customWidth="1"/>
    <col min="1617" max="1617" width="11.7109375" style="525" customWidth="1"/>
    <col min="1618" max="1618" width="6.42578125" style="525" bestFit="1" customWidth="1"/>
    <col min="1619" max="1619" width="11.7109375" style="525" customWidth="1"/>
    <col min="1620" max="1620" width="0" style="525" hidden="1" customWidth="1"/>
    <col min="1621" max="1621" width="3.7109375" style="525" customWidth="1"/>
    <col min="1622" max="1622" width="11.140625" style="525" bestFit="1" customWidth="1"/>
    <col min="1623" max="1855" width="10.5703125" style="525"/>
    <col min="1856" max="1863" width="0" style="525" hidden="1" customWidth="1"/>
    <col min="1864" max="1866" width="3.7109375" style="525" customWidth="1"/>
    <col min="1867" max="1867" width="12.7109375" style="525" customWidth="1"/>
    <col min="1868" max="1868" width="47.42578125" style="525" customWidth="1"/>
    <col min="1869" max="1872" width="0" style="525" hidden="1" customWidth="1"/>
    <col min="1873" max="1873" width="11.7109375" style="525" customWidth="1"/>
    <col min="1874" max="1874" width="6.42578125" style="525" bestFit="1" customWidth="1"/>
    <col min="1875" max="1875" width="11.7109375" style="525" customWidth="1"/>
    <col min="1876" max="1876" width="0" style="525" hidden="1" customWidth="1"/>
    <col min="1877" max="1877" width="3.7109375" style="525" customWidth="1"/>
    <col min="1878" max="1878" width="11.140625" style="525" bestFit="1" customWidth="1"/>
    <col min="1879" max="2111" width="10.5703125" style="525"/>
    <col min="2112" max="2119" width="0" style="525" hidden="1" customWidth="1"/>
    <col min="2120" max="2122" width="3.7109375" style="525" customWidth="1"/>
    <col min="2123" max="2123" width="12.7109375" style="525" customWidth="1"/>
    <col min="2124" max="2124" width="47.42578125" style="525" customWidth="1"/>
    <col min="2125" max="2128" width="0" style="525" hidden="1" customWidth="1"/>
    <col min="2129" max="2129" width="11.7109375" style="525" customWidth="1"/>
    <col min="2130" max="2130" width="6.42578125" style="525" bestFit="1" customWidth="1"/>
    <col min="2131" max="2131" width="11.7109375" style="525" customWidth="1"/>
    <col min="2132" max="2132" width="0" style="525" hidden="1" customWidth="1"/>
    <col min="2133" max="2133" width="3.7109375" style="525" customWidth="1"/>
    <col min="2134" max="2134" width="11.140625" style="525" bestFit="1" customWidth="1"/>
    <col min="2135" max="2367" width="10.5703125" style="525"/>
    <col min="2368" max="2375" width="0" style="525" hidden="1" customWidth="1"/>
    <col min="2376" max="2378" width="3.7109375" style="525" customWidth="1"/>
    <col min="2379" max="2379" width="12.7109375" style="525" customWidth="1"/>
    <col min="2380" max="2380" width="47.42578125" style="525" customWidth="1"/>
    <col min="2381" max="2384" width="0" style="525" hidden="1" customWidth="1"/>
    <col min="2385" max="2385" width="11.7109375" style="525" customWidth="1"/>
    <col min="2386" max="2386" width="6.42578125" style="525" bestFit="1" customWidth="1"/>
    <col min="2387" max="2387" width="11.7109375" style="525" customWidth="1"/>
    <col min="2388" max="2388" width="0" style="525" hidden="1" customWidth="1"/>
    <col min="2389" max="2389" width="3.7109375" style="525" customWidth="1"/>
    <col min="2390" max="2390" width="11.140625" style="525" bestFit="1" customWidth="1"/>
    <col min="2391" max="2623" width="10.5703125" style="525"/>
    <col min="2624" max="2631" width="0" style="525" hidden="1" customWidth="1"/>
    <col min="2632" max="2634" width="3.7109375" style="525" customWidth="1"/>
    <col min="2635" max="2635" width="12.7109375" style="525" customWidth="1"/>
    <col min="2636" max="2636" width="47.42578125" style="525" customWidth="1"/>
    <col min="2637" max="2640" width="0" style="525" hidden="1" customWidth="1"/>
    <col min="2641" max="2641" width="11.7109375" style="525" customWidth="1"/>
    <col min="2642" max="2642" width="6.42578125" style="525" bestFit="1" customWidth="1"/>
    <col min="2643" max="2643" width="11.7109375" style="525" customWidth="1"/>
    <col min="2644" max="2644" width="0" style="525" hidden="1" customWidth="1"/>
    <col min="2645" max="2645" width="3.7109375" style="525" customWidth="1"/>
    <col min="2646" max="2646" width="11.140625" style="525" bestFit="1" customWidth="1"/>
    <col min="2647" max="2879" width="10.5703125" style="525"/>
    <col min="2880" max="2887" width="0" style="525" hidden="1" customWidth="1"/>
    <col min="2888" max="2890" width="3.7109375" style="525" customWidth="1"/>
    <col min="2891" max="2891" width="12.7109375" style="525" customWidth="1"/>
    <col min="2892" max="2892" width="47.42578125" style="525" customWidth="1"/>
    <col min="2893" max="2896" width="0" style="525" hidden="1" customWidth="1"/>
    <col min="2897" max="2897" width="11.7109375" style="525" customWidth="1"/>
    <col min="2898" max="2898" width="6.42578125" style="525" bestFit="1" customWidth="1"/>
    <col min="2899" max="2899" width="11.7109375" style="525" customWidth="1"/>
    <col min="2900" max="2900" width="0" style="525" hidden="1" customWidth="1"/>
    <col min="2901" max="2901" width="3.7109375" style="525" customWidth="1"/>
    <col min="2902" max="2902" width="11.140625" style="525" bestFit="1" customWidth="1"/>
    <col min="2903" max="3135" width="10.5703125" style="525"/>
    <col min="3136" max="3143" width="0" style="525" hidden="1" customWidth="1"/>
    <col min="3144" max="3146" width="3.7109375" style="525" customWidth="1"/>
    <col min="3147" max="3147" width="12.7109375" style="525" customWidth="1"/>
    <col min="3148" max="3148" width="47.42578125" style="525" customWidth="1"/>
    <col min="3149" max="3152" width="0" style="525" hidden="1" customWidth="1"/>
    <col min="3153" max="3153" width="11.7109375" style="525" customWidth="1"/>
    <col min="3154" max="3154" width="6.42578125" style="525" bestFit="1" customWidth="1"/>
    <col min="3155" max="3155" width="11.7109375" style="525" customWidth="1"/>
    <col min="3156" max="3156" width="0" style="525" hidden="1" customWidth="1"/>
    <col min="3157" max="3157" width="3.7109375" style="525" customWidth="1"/>
    <col min="3158" max="3158" width="11.140625" style="525" bestFit="1" customWidth="1"/>
    <col min="3159" max="3391" width="10.5703125" style="525"/>
    <col min="3392" max="3399" width="0" style="525" hidden="1" customWidth="1"/>
    <col min="3400" max="3402" width="3.7109375" style="525" customWidth="1"/>
    <col min="3403" max="3403" width="12.7109375" style="525" customWidth="1"/>
    <col min="3404" max="3404" width="47.42578125" style="525" customWidth="1"/>
    <col min="3405" max="3408" width="0" style="525" hidden="1" customWidth="1"/>
    <col min="3409" max="3409" width="11.7109375" style="525" customWidth="1"/>
    <col min="3410" max="3410" width="6.42578125" style="525" bestFit="1" customWidth="1"/>
    <col min="3411" max="3411" width="11.7109375" style="525" customWidth="1"/>
    <col min="3412" max="3412" width="0" style="525" hidden="1" customWidth="1"/>
    <col min="3413" max="3413" width="3.7109375" style="525" customWidth="1"/>
    <col min="3414" max="3414" width="11.140625" style="525" bestFit="1" customWidth="1"/>
    <col min="3415" max="3647" width="10.5703125" style="525"/>
    <col min="3648" max="3655" width="0" style="525" hidden="1" customWidth="1"/>
    <col min="3656" max="3658" width="3.7109375" style="525" customWidth="1"/>
    <col min="3659" max="3659" width="12.7109375" style="525" customWidth="1"/>
    <col min="3660" max="3660" width="47.42578125" style="525" customWidth="1"/>
    <col min="3661" max="3664" width="0" style="525" hidden="1" customWidth="1"/>
    <col min="3665" max="3665" width="11.7109375" style="525" customWidth="1"/>
    <col min="3666" max="3666" width="6.42578125" style="525" bestFit="1" customWidth="1"/>
    <col min="3667" max="3667" width="11.7109375" style="525" customWidth="1"/>
    <col min="3668" max="3668" width="0" style="525" hidden="1" customWidth="1"/>
    <col min="3669" max="3669" width="3.7109375" style="525" customWidth="1"/>
    <col min="3670" max="3670" width="11.140625" style="525" bestFit="1" customWidth="1"/>
    <col min="3671" max="3903" width="10.5703125" style="525"/>
    <col min="3904" max="3911" width="0" style="525" hidden="1" customWidth="1"/>
    <col min="3912" max="3914" width="3.7109375" style="525" customWidth="1"/>
    <col min="3915" max="3915" width="12.7109375" style="525" customWidth="1"/>
    <col min="3916" max="3916" width="47.42578125" style="525" customWidth="1"/>
    <col min="3917" max="3920" width="0" style="525" hidden="1" customWidth="1"/>
    <col min="3921" max="3921" width="11.7109375" style="525" customWidth="1"/>
    <col min="3922" max="3922" width="6.42578125" style="525" bestFit="1" customWidth="1"/>
    <col min="3923" max="3923" width="11.7109375" style="525" customWidth="1"/>
    <col min="3924" max="3924" width="0" style="525" hidden="1" customWidth="1"/>
    <col min="3925" max="3925" width="3.7109375" style="525" customWidth="1"/>
    <col min="3926" max="3926" width="11.140625" style="525" bestFit="1" customWidth="1"/>
    <col min="3927" max="4159" width="10.5703125" style="525"/>
    <col min="4160" max="4167" width="0" style="525" hidden="1" customWidth="1"/>
    <col min="4168" max="4170" width="3.7109375" style="525" customWidth="1"/>
    <col min="4171" max="4171" width="12.7109375" style="525" customWidth="1"/>
    <col min="4172" max="4172" width="47.42578125" style="525" customWidth="1"/>
    <col min="4173" max="4176" width="0" style="525" hidden="1" customWidth="1"/>
    <col min="4177" max="4177" width="11.7109375" style="525" customWidth="1"/>
    <col min="4178" max="4178" width="6.42578125" style="525" bestFit="1" customWidth="1"/>
    <col min="4179" max="4179" width="11.7109375" style="525" customWidth="1"/>
    <col min="4180" max="4180" width="0" style="525" hidden="1" customWidth="1"/>
    <col min="4181" max="4181" width="3.7109375" style="525" customWidth="1"/>
    <col min="4182" max="4182" width="11.140625" style="525" bestFit="1" customWidth="1"/>
    <col min="4183" max="4415" width="10.5703125" style="525"/>
    <col min="4416" max="4423" width="0" style="525" hidden="1" customWidth="1"/>
    <col min="4424" max="4426" width="3.7109375" style="525" customWidth="1"/>
    <col min="4427" max="4427" width="12.7109375" style="525" customWidth="1"/>
    <col min="4428" max="4428" width="47.42578125" style="525" customWidth="1"/>
    <col min="4429" max="4432" width="0" style="525" hidden="1" customWidth="1"/>
    <col min="4433" max="4433" width="11.7109375" style="525" customWidth="1"/>
    <col min="4434" max="4434" width="6.42578125" style="525" bestFit="1" customWidth="1"/>
    <col min="4435" max="4435" width="11.7109375" style="525" customWidth="1"/>
    <col min="4436" max="4436" width="0" style="525" hidden="1" customWidth="1"/>
    <col min="4437" max="4437" width="3.7109375" style="525" customWidth="1"/>
    <col min="4438" max="4438" width="11.140625" style="525" bestFit="1" customWidth="1"/>
    <col min="4439" max="4671" width="10.5703125" style="525"/>
    <col min="4672" max="4679" width="0" style="525" hidden="1" customWidth="1"/>
    <col min="4680" max="4682" width="3.7109375" style="525" customWidth="1"/>
    <col min="4683" max="4683" width="12.7109375" style="525" customWidth="1"/>
    <col min="4684" max="4684" width="47.42578125" style="525" customWidth="1"/>
    <col min="4685" max="4688" width="0" style="525" hidden="1" customWidth="1"/>
    <col min="4689" max="4689" width="11.7109375" style="525" customWidth="1"/>
    <col min="4690" max="4690" width="6.42578125" style="525" bestFit="1" customWidth="1"/>
    <col min="4691" max="4691" width="11.7109375" style="525" customWidth="1"/>
    <col min="4692" max="4692" width="0" style="525" hidden="1" customWidth="1"/>
    <col min="4693" max="4693" width="3.7109375" style="525" customWidth="1"/>
    <col min="4694" max="4694" width="11.140625" style="525" bestFit="1" customWidth="1"/>
    <col min="4695" max="4927" width="10.5703125" style="525"/>
    <col min="4928" max="4935" width="0" style="525" hidden="1" customWidth="1"/>
    <col min="4936" max="4938" width="3.7109375" style="525" customWidth="1"/>
    <col min="4939" max="4939" width="12.7109375" style="525" customWidth="1"/>
    <col min="4940" max="4940" width="47.42578125" style="525" customWidth="1"/>
    <col min="4941" max="4944" width="0" style="525" hidden="1" customWidth="1"/>
    <col min="4945" max="4945" width="11.7109375" style="525" customWidth="1"/>
    <col min="4946" max="4946" width="6.42578125" style="525" bestFit="1" customWidth="1"/>
    <col min="4947" max="4947" width="11.7109375" style="525" customWidth="1"/>
    <col min="4948" max="4948" width="0" style="525" hidden="1" customWidth="1"/>
    <col min="4949" max="4949" width="3.7109375" style="525" customWidth="1"/>
    <col min="4950" max="4950" width="11.140625" style="525" bestFit="1" customWidth="1"/>
    <col min="4951" max="5183" width="10.5703125" style="525"/>
    <col min="5184" max="5191" width="0" style="525" hidden="1" customWidth="1"/>
    <col min="5192" max="5194" width="3.7109375" style="525" customWidth="1"/>
    <col min="5195" max="5195" width="12.7109375" style="525" customWidth="1"/>
    <col min="5196" max="5196" width="47.42578125" style="525" customWidth="1"/>
    <col min="5197" max="5200" width="0" style="525" hidden="1" customWidth="1"/>
    <col min="5201" max="5201" width="11.7109375" style="525" customWidth="1"/>
    <col min="5202" max="5202" width="6.42578125" style="525" bestFit="1" customWidth="1"/>
    <col min="5203" max="5203" width="11.7109375" style="525" customWidth="1"/>
    <col min="5204" max="5204" width="0" style="525" hidden="1" customWidth="1"/>
    <col min="5205" max="5205" width="3.7109375" style="525" customWidth="1"/>
    <col min="5206" max="5206" width="11.140625" style="525" bestFit="1" customWidth="1"/>
    <col min="5207" max="5439" width="10.5703125" style="525"/>
    <col min="5440" max="5447" width="0" style="525" hidden="1" customWidth="1"/>
    <col min="5448" max="5450" width="3.7109375" style="525" customWidth="1"/>
    <col min="5451" max="5451" width="12.7109375" style="525" customWidth="1"/>
    <col min="5452" max="5452" width="47.42578125" style="525" customWidth="1"/>
    <col min="5453" max="5456" width="0" style="525" hidden="1" customWidth="1"/>
    <col min="5457" max="5457" width="11.7109375" style="525" customWidth="1"/>
    <col min="5458" max="5458" width="6.42578125" style="525" bestFit="1" customWidth="1"/>
    <col min="5459" max="5459" width="11.7109375" style="525" customWidth="1"/>
    <col min="5460" max="5460" width="0" style="525" hidden="1" customWidth="1"/>
    <col min="5461" max="5461" width="3.7109375" style="525" customWidth="1"/>
    <col min="5462" max="5462" width="11.140625" style="525" bestFit="1" customWidth="1"/>
    <col min="5463" max="5695" width="10.5703125" style="525"/>
    <col min="5696" max="5703" width="0" style="525" hidden="1" customWidth="1"/>
    <col min="5704" max="5706" width="3.7109375" style="525" customWidth="1"/>
    <col min="5707" max="5707" width="12.7109375" style="525" customWidth="1"/>
    <col min="5708" max="5708" width="47.42578125" style="525" customWidth="1"/>
    <col min="5709" max="5712" width="0" style="525" hidden="1" customWidth="1"/>
    <col min="5713" max="5713" width="11.7109375" style="525" customWidth="1"/>
    <col min="5714" max="5714" width="6.42578125" style="525" bestFit="1" customWidth="1"/>
    <col min="5715" max="5715" width="11.7109375" style="525" customWidth="1"/>
    <col min="5716" max="5716" width="0" style="525" hidden="1" customWidth="1"/>
    <col min="5717" max="5717" width="3.7109375" style="525" customWidth="1"/>
    <col min="5718" max="5718" width="11.140625" style="525" bestFit="1" customWidth="1"/>
    <col min="5719" max="5951" width="10.5703125" style="525"/>
    <col min="5952" max="5959" width="0" style="525" hidden="1" customWidth="1"/>
    <col min="5960" max="5962" width="3.7109375" style="525" customWidth="1"/>
    <col min="5963" max="5963" width="12.7109375" style="525" customWidth="1"/>
    <col min="5964" max="5964" width="47.42578125" style="525" customWidth="1"/>
    <col min="5965" max="5968" width="0" style="525" hidden="1" customWidth="1"/>
    <col min="5969" max="5969" width="11.7109375" style="525" customWidth="1"/>
    <col min="5970" max="5970" width="6.42578125" style="525" bestFit="1" customWidth="1"/>
    <col min="5971" max="5971" width="11.7109375" style="525" customWidth="1"/>
    <col min="5972" max="5972" width="0" style="525" hidden="1" customWidth="1"/>
    <col min="5973" max="5973" width="3.7109375" style="525" customWidth="1"/>
    <col min="5974" max="5974" width="11.140625" style="525" bestFit="1" customWidth="1"/>
    <col min="5975" max="6207" width="10.5703125" style="525"/>
    <col min="6208" max="6215" width="0" style="525" hidden="1" customWidth="1"/>
    <col min="6216" max="6218" width="3.7109375" style="525" customWidth="1"/>
    <col min="6219" max="6219" width="12.7109375" style="525" customWidth="1"/>
    <col min="6220" max="6220" width="47.42578125" style="525" customWidth="1"/>
    <col min="6221" max="6224" width="0" style="525" hidden="1" customWidth="1"/>
    <col min="6225" max="6225" width="11.7109375" style="525" customWidth="1"/>
    <col min="6226" max="6226" width="6.42578125" style="525" bestFit="1" customWidth="1"/>
    <col min="6227" max="6227" width="11.7109375" style="525" customWidth="1"/>
    <col min="6228" max="6228" width="0" style="525" hidden="1" customWidth="1"/>
    <col min="6229" max="6229" width="3.7109375" style="525" customWidth="1"/>
    <col min="6230" max="6230" width="11.140625" style="525" bestFit="1" customWidth="1"/>
    <col min="6231" max="6463" width="10.5703125" style="525"/>
    <col min="6464" max="6471" width="0" style="525" hidden="1" customWidth="1"/>
    <col min="6472" max="6474" width="3.7109375" style="525" customWidth="1"/>
    <col min="6475" max="6475" width="12.7109375" style="525" customWidth="1"/>
    <col min="6476" max="6476" width="47.42578125" style="525" customWidth="1"/>
    <col min="6477" max="6480" width="0" style="525" hidden="1" customWidth="1"/>
    <col min="6481" max="6481" width="11.7109375" style="525" customWidth="1"/>
    <col min="6482" max="6482" width="6.42578125" style="525" bestFit="1" customWidth="1"/>
    <col min="6483" max="6483" width="11.7109375" style="525" customWidth="1"/>
    <col min="6484" max="6484" width="0" style="525" hidden="1" customWidth="1"/>
    <col min="6485" max="6485" width="3.7109375" style="525" customWidth="1"/>
    <col min="6486" max="6486" width="11.140625" style="525" bestFit="1" customWidth="1"/>
    <col min="6487" max="6719" width="10.5703125" style="525"/>
    <col min="6720" max="6727" width="0" style="525" hidden="1" customWidth="1"/>
    <col min="6728" max="6730" width="3.7109375" style="525" customWidth="1"/>
    <col min="6731" max="6731" width="12.7109375" style="525" customWidth="1"/>
    <col min="6732" max="6732" width="47.42578125" style="525" customWidth="1"/>
    <col min="6733" max="6736" width="0" style="525" hidden="1" customWidth="1"/>
    <col min="6737" max="6737" width="11.7109375" style="525" customWidth="1"/>
    <col min="6738" max="6738" width="6.42578125" style="525" bestFit="1" customWidth="1"/>
    <col min="6739" max="6739" width="11.7109375" style="525" customWidth="1"/>
    <col min="6740" max="6740" width="0" style="525" hidden="1" customWidth="1"/>
    <col min="6741" max="6741" width="3.7109375" style="525" customWidth="1"/>
    <col min="6742" max="6742" width="11.140625" style="525" bestFit="1" customWidth="1"/>
    <col min="6743" max="6975" width="10.5703125" style="525"/>
    <col min="6976" max="6983" width="0" style="525" hidden="1" customWidth="1"/>
    <col min="6984" max="6986" width="3.7109375" style="525" customWidth="1"/>
    <col min="6987" max="6987" width="12.7109375" style="525" customWidth="1"/>
    <col min="6988" max="6988" width="47.42578125" style="525" customWidth="1"/>
    <col min="6989" max="6992" width="0" style="525" hidden="1" customWidth="1"/>
    <col min="6993" max="6993" width="11.7109375" style="525" customWidth="1"/>
    <col min="6994" max="6994" width="6.42578125" style="525" bestFit="1" customWidth="1"/>
    <col min="6995" max="6995" width="11.7109375" style="525" customWidth="1"/>
    <col min="6996" max="6996" width="0" style="525" hidden="1" customWidth="1"/>
    <col min="6997" max="6997" width="3.7109375" style="525" customWidth="1"/>
    <col min="6998" max="6998" width="11.140625" style="525" bestFit="1" customWidth="1"/>
    <col min="6999" max="7231" width="10.5703125" style="525"/>
    <col min="7232" max="7239" width="0" style="525" hidden="1" customWidth="1"/>
    <col min="7240" max="7242" width="3.7109375" style="525" customWidth="1"/>
    <col min="7243" max="7243" width="12.7109375" style="525" customWidth="1"/>
    <col min="7244" max="7244" width="47.42578125" style="525" customWidth="1"/>
    <col min="7245" max="7248" width="0" style="525" hidden="1" customWidth="1"/>
    <col min="7249" max="7249" width="11.7109375" style="525" customWidth="1"/>
    <col min="7250" max="7250" width="6.42578125" style="525" bestFit="1" customWidth="1"/>
    <col min="7251" max="7251" width="11.7109375" style="525" customWidth="1"/>
    <col min="7252" max="7252" width="0" style="525" hidden="1" customWidth="1"/>
    <col min="7253" max="7253" width="3.7109375" style="525" customWidth="1"/>
    <col min="7254" max="7254" width="11.140625" style="525" bestFit="1" customWidth="1"/>
    <col min="7255" max="7487" width="10.5703125" style="525"/>
    <col min="7488" max="7495" width="0" style="525" hidden="1" customWidth="1"/>
    <col min="7496" max="7498" width="3.7109375" style="525" customWidth="1"/>
    <col min="7499" max="7499" width="12.7109375" style="525" customWidth="1"/>
    <col min="7500" max="7500" width="47.42578125" style="525" customWidth="1"/>
    <col min="7501" max="7504" width="0" style="525" hidden="1" customWidth="1"/>
    <col min="7505" max="7505" width="11.7109375" style="525" customWidth="1"/>
    <col min="7506" max="7506" width="6.42578125" style="525" bestFit="1" customWidth="1"/>
    <col min="7507" max="7507" width="11.7109375" style="525" customWidth="1"/>
    <col min="7508" max="7508" width="0" style="525" hidden="1" customWidth="1"/>
    <col min="7509" max="7509" width="3.7109375" style="525" customWidth="1"/>
    <col min="7510" max="7510" width="11.140625" style="525" bestFit="1" customWidth="1"/>
    <col min="7511" max="7743" width="10.5703125" style="525"/>
    <col min="7744" max="7751" width="0" style="525" hidden="1" customWidth="1"/>
    <col min="7752" max="7754" width="3.7109375" style="525" customWidth="1"/>
    <col min="7755" max="7755" width="12.7109375" style="525" customWidth="1"/>
    <col min="7756" max="7756" width="47.42578125" style="525" customWidth="1"/>
    <col min="7757" max="7760" width="0" style="525" hidden="1" customWidth="1"/>
    <col min="7761" max="7761" width="11.7109375" style="525" customWidth="1"/>
    <col min="7762" max="7762" width="6.42578125" style="525" bestFit="1" customWidth="1"/>
    <col min="7763" max="7763" width="11.7109375" style="525" customWidth="1"/>
    <col min="7764" max="7764" width="0" style="525" hidden="1" customWidth="1"/>
    <col min="7765" max="7765" width="3.7109375" style="525" customWidth="1"/>
    <col min="7766" max="7766" width="11.140625" style="525" bestFit="1" customWidth="1"/>
    <col min="7767" max="7999" width="10.5703125" style="525"/>
    <col min="8000" max="8007" width="0" style="525" hidden="1" customWidth="1"/>
    <col min="8008" max="8010" width="3.7109375" style="525" customWidth="1"/>
    <col min="8011" max="8011" width="12.7109375" style="525" customWidth="1"/>
    <col min="8012" max="8012" width="47.42578125" style="525" customWidth="1"/>
    <col min="8013" max="8016" width="0" style="525" hidden="1" customWidth="1"/>
    <col min="8017" max="8017" width="11.7109375" style="525" customWidth="1"/>
    <col min="8018" max="8018" width="6.42578125" style="525" bestFit="1" customWidth="1"/>
    <col min="8019" max="8019" width="11.7109375" style="525" customWidth="1"/>
    <col min="8020" max="8020" width="0" style="525" hidden="1" customWidth="1"/>
    <col min="8021" max="8021" width="3.7109375" style="525" customWidth="1"/>
    <col min="8022" max="8022" width="11.140625" style="525" bestFit="1" customWidth="1"/>
    <col min="8023" max="8255" width="10.5703125" style="525"/>
    <col min="8256" max="8263" width="0" style="525" hidden="1" customWidth="1"/>
    <col min="8264" max="8266" width="3.7109375" style="525" customWidth="1"/>
    <col min="8267" max="8267" width="12.7109375" style="525" customWidth="1"/>
    <col min="8268" max="8268" width="47.42578125" style="525" customWidth="1"/>
    <col min="8269" max="8272" width="0" style="525" hidden="1" customWidth="1"/>
    <col min="8273" max="8273" width="11.7109375" style="525" customWidth="1"/>
    <col min="8274" max="8274" width="6.42578125" style="525" bestFit="1" customWidth="1"/>
    <col min="8275" max="8275" width="11.7109375" style="525" customWidth="1"/>
    <col min="8276" max="8276" width="0" style="525" hidden="1" customWidth="1"/>
    <col min="8277" max="8277" width="3.7109375" style="525" customWidth="1"/>
    <col min="8278" max="8278" width="11.140625" style="525" bestFit="1" customWidth="1"/>
    <col min="8279" max="8511" width="10.5703125" style="525"/>
    <col min="8512" max="8519" width="0" style="525" hidden="1" customWidth="1"/>
    <col min="8520" max="8522" width="3.7109375" style="525" customWidth="1"/>
    <col min="8523" max="8523" width="12.7109375" style="525" customWidth="1"/>
    <col min="8524" max="8524" width="47.42578125" style="525" customWidth="1"/>
    <col min="8525" max="8528" width="0" style="525" hidden="1" customWidth="1"/>
    <col min="8529" max="8529" width="11.7109375" style="525" customWidth="1"/>
    <col min="8530" max="8530" width="6.42578125" style="525" bestFit="1" customWidth="1"/>
    <col min="8531" max="8531" width="11.7109375" style="525" customWidth="1"/>
    <col min="8532" max="8532" width="0" style="525" hidden="1" customWidth="1"/>
    <col min="8533" max="8533" width="3.7109375" style="525" customWidth="1"/>
    <col min="8534" max="8534" width="11.140625" style="525" bestFit="1" customWidth="1"/>
    <col min="8535" max="8767" width="10.5703125" style="525"/>
    <col min="8768" max="8775" width="0" style="525" hidden="1" customWidth="1"/>
    <col min="8776" max="8778" width="3.7109375" style="525" customWidth="1"/>
    <col min="8779" max="8779" width="12.7109375" style="525" customWidth="1"/>
    <col min="8780" max="8780" width="47.42578125" style="525" customWidth="1"/>
    <col min="8781" max="8784" width="0" style="525" hidden="1" customWidth="1"/>
    <col min="8785" max="8785" width="11.7109375" style="525" customWidth="1"/>
    <col min="8786" max="8786" width="6.42578125" style="525" bestFit="1" customWidth="1"/>
    <col min="8787" max="8787" width="11.7109375" style="525" customWidth="1"/>
    <col min="8788" max="8788" width="0" style="525" hidden="1" customWidth="1"/>
    <col min="8789" max="8789" width="3.7109375" style="525" customWidth="1"/>
    <col min="8790" max="8790" width="11.140625" style="525" bestFit="1" customWidth="1"/>
    <col min="8791" max="9023" width="10.5703125" style="525"/>
    <col min="9024" max="9031" width="0" style="525" hidden="1" customWidth="1"/>
    <col min="9032" max="9034" width="3.7109375" style="525" customWidth="1"/>
    <col min="9035" max="9035" width="12.7109375" style="525" customWidth="1"/>
    <col min="9036" max="9036" width="47.42578125" style="525" customWidth="1"/>
    <col min="9037" max="9040" width="0" style="525" hidden="1" customWidth="1"/>
    <col min="9041" max="9041" width="11.7109375" style="525" customWidth="1"/>
    <col min="9042" max="9042" width="6.42578125" style="525" bestFit="1" customWidth="1"/>
    <col min="9043" max="9043" width="11.7109375" style="525" customWidth="1"/>
    <col min="9044" max="9044" width="0" style="525" hidden="1" customWidth="1"/>
    <col min="9045" max="9045" width="3.7109375" style="525" customWidth="1"/>
    <col min="9046" max="9046" width="11.140625" style="525" bestFit="1" customWidth="1"/>
    <col min="9047" max="9279" width="10.5703125" style="525"/>
    <col min="9280" max="9287" width="0" style="525" hidden="1" customWidth="1"/>
    <col min="9288" max="9290" width="3.7109375" style="525" customWidth="1"/>
    <col min="9291" max="9291" width="12.7109375" style="525" customWidth="1"/>
    <col min="9292" max="9292" width="47.42578125" style="525" customWidth="1"/>
    <col min="9293" max="9296" width="0" style="525" hidden="1" customWidth="1"/>
    <col min="9297" max="9297" width="11.7109375" style="525" customWidth="1"/>
    <col min="9298" max="9298" width="6.42578125" style="525" bestFit="1" customWidth="1"/>
    <col min="9299" max="9299" width="11.7109375" style="525" customWidth="1"/>
    <col min="9300" max="9300" width="0" style="525" hidden="1" customWidth="1"/>
    <col min="9301" max="9301" width="3.7109375" style="525" customWidth="1"/>
    <col min="9302" max="9302" width="11.140625" style="525" bestFit="1" customWidth="1"/>
    <col min="9303" max="9535" width="10.5703125" style="525"/>
    <col min="9536" max="9543" width="0" style="525" hidden="1" customWidth="1"/>
    <col min="9544" max="9546" width="3.7109375" style="525" customWidth="1"/>
    <col min="9547" max="9547" width="12.7109375" style="525" customWidth="1"/>
    <col min="9548" max="9548" width="47.42578125" style="525" customWidth="1"/>
    <col min="9549" max="9552" width="0" style="525" hidden="1" customWidth="1"/>
    <col min="9553" max="9553" width="11.7109375" style="525" customWidth="1"/>
    <col min="9554" max="9554" width="6.42578125" style="525" bestFit="1" customWidth="1"/>
    <col min="9555" max="9555" width="11.7109375" style="525" customWidth="1"/>
    <col min="9556" max="9556" width="0" style="525" hidden="1" customWidth="1"/>
    <col min="9557" max="9557" width="3.7109375" style="525" customWidth="1"/>
    <col min="9558" max="9558" width="11.140625" style="525" bestFit="1" customWidth="1"/>
    <col min="9559" max="9791" width="10.5703125" style="525"/>
    <col min="9792" max="9799" width="0" style="525" hidden="1" customWidth="1"/>
    <col min="9800" max="9802" width="3.7109375" style="525" customWidth="1"/>
    <col min="9803" max="9803" width="12.7109375" style="525" customWidth="1"/>
    <col min="9804" max="9804" width="47.42578125" style="525" customWidth="1"/>
    <col min="9805" max="9808" width="0" style="525" hidden="1" customWidth="1"/>
    <col min="9809" max="9809" width="11.7109375" style="525" customWidth="1"/>
    <col min="9810" max="9810" width="6.42578125" style="525" bestFit="1" customWidth="1"/>
    <col min="9811" max="9811" width="11.7109375" style="525" customWidth="1"/>
    <col min="9812" max="9812" width="0" style="525" hidden="1" customWidth="1"/>
    <col min="9813" max="9813" width="3.7109375" style="525" customWidth="1"/>
    <col min="9814" max="9814" width="11.140625" style="525" bestFit="1" customWidth="1"/>
    <col min="9815" max="10047" width="10.5703125" style="525"/>
    <col min="10048" max="10055" width="0" style="525" hidden="1" customWidth="1"/>
    <col min="10056" max="10058" width="3.7109375" style="525" customWidth="1"/>
    <col min="10059" max="10059" width="12.7109375" style="525" customWidth="1"/>
    <col min="10060" max="10060" width="47.42578125" style="525" customWidth="1"/>
    <col min="10061" max="10064" width="0" style="525" hidden="1" customWidth="1"/>
    <col min="10065" max="10065" width="11.7109375" style="525" customWidth="1"/>
    <col min="10066" max="10066" width="6.42578125" style="525" bestFit="1" customWidth="1"/>
    <col min="10067" max="10067" width="11.7109375" style="525" customWidth="1"/>
    <col min="10068" max="10068" width="0" style="525" hidden="1" customWidth="1"/>
    <col min="10069" max="10069" width="3.7109375" style="525" customWidth="1"/>
    <col min="10070" max="10070" width="11.140625" style="525" bestFit="1" customWidth="1"/>
    <col min="10071" max="10303" width="10.5703125" style="525"/>
    <col min="10304" max="10311" width="0" style="525" hidden="1" customWidth="1"/>
    <col min="10312" max="10314" width="3.7109375" style="525" customWidth="1"/>
    <col min="10315" max="10315" width="12.7109375" style="525" customWidth="1"/>
    <col min="10316" max="10316" width="47.42578125" style="525" customWidth="1"/>
    <col min="10317" max="10320" width="0" style="525" hidden="1" customWidth="1"/>
    <col min="10321" max="10321" width="11.7109375" style="525" customWidth="1"/>
    <col min="10322" max="10322" width="6.42578125" style="525" bestFit="1" customWidth="1"/>
    <col min="10323" max="10323" width="11.7109375" style="525" customWidth="1"/>
    <col min="10324" max="10324" width="0" style="525" hidden="1" customWidth="1"/>
    <col min="10325" max="10325" width="3.7109375" style="525" customWidth="1"/>
    <col min="10326" max="10326" width="11.140625" style="525" bestFit="1" customWidth="1"/>
    <col min="10327" max="10559" width="10.5703125" style="525"/>
    <col min="10560" max="10567" width="0" style="525" hidden="1" customWidth="1"/>
    <col min="10568" max="10570" width="3.7109375" style="525" customWidth="1"/>
    <col min="10571" max="10571" width="12.7109375" style="525" customWidth="1"/>
    <col min="10572" max="10572" width="47.42578125" style="525" customWidth="1"/>
    <col min="10573" max="10576" width="0" style="525" hidden="1" customWidth="1"/>
    <col min="10577" max="10577" width="11.7109375" style="525" customWidth="1"/>
    <col min="10578" max="10578" width="6.42578125" style="525" bestFit="1" customWidth="1"/>
    <col min="10579" max="10579" width="11.7109375" style="525" customWidth="1"/>
    <col min="10580" max="10580" width="0" style="525" hidden="1" customWidth="1"/>
    <col min="10581" max="10581" width="3.7109375" style="525" customWidth="1"/>
    <col min="10582" max="10582" width="11.140625" style="525" bestFit="1" customWidth="1"/>
    <col min="10583" max="10815" width="10.5703125" style="525"/>
    <col min="10816" max="10823" width="0" style="525" hidden="1" customWidth="1"/>
    <col min="10824" max="10826" width="3.7109375" style="525" customWidth="1"/>
    <col min="10827" max="10827" width="12.7109375" style="525" customWidth="1"/>
    <col min="10828" max="10828" width="47.42578125" style="525" customWidth="1"/>
    <col min="10829" max="10832" width="0" style="525" hidden="1" customWidth="1"/>
    <col min="10833" max="10833" width="11.7109375" style="525" customWidth="1"/>
    <col min="10834" max="10834" width="6.42578125" style="525" bestFit="1" customWidth="1"/>
    <col min="10835" max="10835" width="11.7109375" style="525" customWidth="1"/>
    <col min="10836" max="10836" width="0" style="525" hidden="1" customWidth="1"/>
    <col min="10837" max="10837" width="3.7109375" style="525" customWidth="1"/>
    <col min="10838" max="10838" width="11.140625" style="525" bestFit="1" customWidth="1"/>
    <col min="10839" max="11071" width="10.5703125" style="525"/>
    <col min="11072" max="11079" width="0" style="525" hidden="1" customWidth="1"/>
    <col min="11080" max="11082" width="3.7109375" style="525" customWidth="1"/>
    <col min="11083" max="11083" width="12.7109375" style="525" customWidth="1"/>
    <col min="11084" max="11084" width="47.42578125" style="525" customWidth="1"/>
    <col min="11085" max="11088" width="0" style="525" hidden="1" customWidth="1"/>
    <col min="11089" max="11089" width="11.7109375" style="525" customWidth="1"/>
    <col min="11090" max="11090" width="6.42578125" style="525" bestFit="1" customWidth="1"/>
    <col min="11091" max="11091" width="11.7109375" style="525" customWidth="1"/>
    <col min="11092" max="11092" width="0" style="525" hidden="1" customWidth="1"/>
    <col min="11093" max="11093" width="3.7109375" style="525" customWidth="1"/>
    <col min="11094" max="11094" width="11.140625" style="525" bestFit="1" customWidth="1"/>
    <col min="11095" max="11327" width="10.5703125" style="525"/>
    <col min="11328" max="11335" width="0" style="525" hidden="1" customWidth="1"/>
    <col min="11336" max="11338" width="3.7109375" style="525" customWidth="1"/>
    <col min="11339" max="11339" width="12.7109375" style="525" customWidth="1"/>
    <col min="11340" max="11340" width="47.42578125" style="525" customWidth="1"/>
    <col min="11341" max="11344" width="0" style="525" hidden="1" customWidth="1"/>
    <col min="11345" max="11345" width="11.7109375" style="525" customWidth="1"/>
    <col min="11346" max="11346" width="6.42578125" style="525" bestFit="1" customWidth="1"/>
    <col min="11347" max="11347" width="11.7109375" style="525" customWidth="1"/>
    <col min="11348" max="11348" width="0" style="525" hidden="1" customWidth="1"/>
    <col min="11349" max="11349" width="3.7109375" style="525" customWidth="1"/>
    <col min="11350" max="11350" width="11.140625" style="525" bestFit="1" customWidth="1"/>
    <col min="11351" max="11583" width="10.5703125" style="525"/>
    <col min="11584" max="11591" width="0" style="525" hidden="1" customWidth="1"/>
    <col min="11592" max="11594" width="3.7109375" style="525" customWidth="1"/>
    <col min="11595" max="11595" width="12.7109375" style="525" customWidth="1"/>
    <col min="11596" max="11596" width="47.42578125" style="525" customWidth="1"/>
    <col min="11597" max="11600" width="0" style="525" hidden="1" customWidth="1"/>
    <col min="11601" max="11601" width="11.7109375" style="525" customWidth="1"/>
    <col min="11602" max="11602" width="6.42578125" style="525" bestFit="1" customWidth="1"/>
    <col min="11603" max="11603" width="11.7109375" style="525" customWidth="1"/>
    <col min="11604" max="11604" width="0" style="525" hidden="1" customWidth="1"/>
    <col min="11605" max="11605" width="3.7109375" style="525" customWidth="1"/>
    <col min="11606" max="11606" width="11.140625" style="525" bestFit="1" customWidth="1"/>
    <col min="11607" max="11839" width="10.5703125" style="525"/>
    <col min="11840" max="11847" width="0" style="525" hidden="1" customWidth="1"/>
    <col min="11848" max="11850" width="3.7109375" style="525" customWidth="1"/>
    <col min="11851" max="11851" width="12.7109375" style="525" customWidth="1"/>
    <col min="11852" max="11852" width="47.42578125" style="525" customWidth="1"/>
    <col min="11853" max="11856" width="0" style="525" hidden="1" customWidth="1"/>
    <col min="11857" max="11857" width="11.7109375" style="525" customWidth="1"/>
    <col min="11858" max="11858" width="6.42578125" style="525" bestFit="1" customWidth="1"/>
    <col min="11859" max="11859" width="11.7109375" style="525" customWidth="1"/>
    <col min="11860" max="11860" width="0" style="525" hidden="1" customWidth="1"/>
    <col min="11861" max="11861" width="3.7109375" style="525" customWidth="1"/>
    <col min="11862" max="11862" width="11.140625" style="525" bestFit="1" customWidth="1"/>
    <col min="11863" max="12095" width="10.5703125" style="525"/>
    <col min="12096" max="12103" width="0" style="525" hidden="1" customWidth="1"/>
    <col min="12104" max="12106" width="3.7109375" style="525" customWidth="1"/>
    <col min="12107" max="12107" width="12.7109375" style="525" customWidth="1"/>
    <col min="12108" max="12108" width="47.42578125" style="525" customWidth="1"/>
    <col min="12109" max="12112" width="0" style="525" hidden="1" customWidth="1"/>
    <col min="12113" max="12113" width="11.7109375" style="525" customWidth="1"/>
    <col min="12114" max="12114" width="6.42578125" style="525" bestFit="1" customWidth="1"/>
    <col min="12115" max="12115" width="11.7109375" style="525" customWidth="1"/>
    <col min="12116" max="12116" width="0" style="525" hidden="1" customWidth="1"/>
    <col min="12117" max="12117" width="3.7109375" style="525" customWidth="1"/>
    <col min="12118" max="12118" width="11.140625" style="525" bestFit="1" customWidth="1"/>
    <col min="12119" max="12351" width="10.5703125" style="525"/>
    <col min="12352" max="12359" width="0" style="525" hidden="1" customWidth="1"/>
    <col min="12360" max="12362" width="3.7109375" style="525" customWidth="1"/>
    <col min="12363" max="12363" width="12.7109375" style="525" customWidth="1"/>
    <col min="12364" max="12364" width="47.42578125" style="525" customWidth="1"/>
    <col min="12365" max="12368" width="0" style="525" hidden="1" customWidth="1"/>
    <col min="12369" max="12369" width="11.7109375" style="525" customWidth="1"/>
    <col min="12370" max="12370" width="6.42578125" style="525" bestFit="1" customWidth="1"/>
    <col min="12371" max="12371" width="11.7109375" style="525" customWidth="1"/>
    <col min="12372" max="12372" width="0" style="525" hidden="1" customWidth="1"/>
    <col min="12373" max="12373" width="3.7109375" style="525" customWidth="1"/>
    <col min="12374" max="12374" width="11.140625" style="525" bestFit="1" customWidth="1"/>
    <col min="12375" max="12607" width="10.5703125" style="525"/>
    <col min="12608" max="12615" width="0" style="525" hidden="1" customWidth="1"/>
    <col min="12616" max="12618" width="3.7109375" style="525" customWidth="1"/>
    <col min="12619" max="12619" width="12.7109375" style="525" customWidth="1"/>
    <col min="12620" max="12620" width="47.42578125" style="525" customWidth="1"/>
    <col min="12621" max="12624" width="0" style="525" hidden="1" customWidth="1"/>
    <col min="12625" max="12625" width="11.7109375" style="525" customWidth="1"/>
    <col min="12626" max="12626" width="6.42578125" style="525" bestFit="1" customWidth="1"/>
    <col min="12627" max="12627" width="11.7109375" style="525" customWidth="1"/>
    <col min="12628" max="12628" width="0" style="525" hidden="1" customWidth="1"/>
    <col min="12629" max="12629" width="3.7109375" style="525" customWidth="1"/>
    <col min="12630" max="12630" width="11.140625" style="525" bestFit="1" customWidth="1"/>
    <col min="12631" max="12863" width="10.5703125" style="525"/>
    <col min="12864" max="12871" width="0" style="525" hidden="1" customWidth="1"/>
    <col min="12872" max="12874" width="3.7109375" style="525" customWidth="1"/>
    <col min="12875" max="12875" width="12.7109375" style="525" customWidth="1"/>
    <col min="12876" max="12876" width="47.42578125" style="525" customWidth="1"/>
    <col min="12877" max="12880" width="0" style="525" hidden="1" customWidth="1"/>
    <col min="12881" max="12881" width="11.7109375" style="525" customWidth="1"/>
    <col min="12882" max="12882" width="6.42578125" style="525" bestFit="1" customWidth="1"/>
    <col min="12883" max="12883" width="11.7109375" style="525" customWidth="1"/>
    <col min="12884" max="12884" width="0" style="525" hidden="1" customWidth="1"/>
    <col min="12885" max="12885" width="3.7109375" style="525" customWidth="1"/>
    <col min="12886" max="12886" width="11.140625" style="525" bestFit="1" customWidth="1"/>
    <col min="12887" max="13119" width="10.5703125" style="525"/>
    <col min="13120" max="13127" width="0" style="525" hidden="1" customWidth="1"/>
    <col min="13128" max="13130" width="3.7109375" style="525" customWidth="1"/>
    <col min="13131" max="13131" width="12.7109375" style="525" customWidth="1"/>
    <col min="13132" max="13132" width="47.42578125" style="525" customWidth="1"/>
    <col min="13133" max="13136" width="0" style="525" hidden="1" customWidth="1"/>
    <col min="13137" max="13137" width="11.7109375" style="525" customWidth="1"/>
    <col min="13138" max="13138" width="6.42578125" style="525" bestFit="1" customWidth="1"/>
    <col min="13139" max="13139" width="11.7109375" style="525" customWidth="1"/>
    <col min="13140" max="13140" width="0" style="525" hidden="1" customWidth="1"/>
    <col min="13141" max="13141" width="3.7109375" style="525" customWidth="1"/>
    <col min="13142" max="13142" width="11.140625" style="525" bestFit="1" customWidth="1"/>
    <col min="13143" max="13375" width="10.5703125" style="525"/>
    <col min="13376" max="13383" width="0" style="525" hidden="1" customWidth="1"/>
    <col min="13384" max="13386" width="3.7109375" style="525" customWidth="1"/>
    <col min="13387" max="13387" width="12.7109375" style="525" customWidth="1"/>
    <col min="13388" max="13388" width="47.42578125" style="525" customWidth="1"/>
    <col min="13389" max="13392" width="0" style="525" hidden="1" customWidth="1"/>
    <col min="13393" max="13393" width="11.7109375" style="525" customWidth="1"/>
    <col min="13394" max="13394" width="6.42578125" style="525" bestFit="1" customWidth="1"/>
    <col min="13395" max="13395" width="11.7109375" style="525" customWidth="1"/>
    <col min="13396" max="13396" width="0" style="525" hidden="1" customWidth="1"/>
    <col min="13397" max="13397" width="3.7109375" style="525" customWidth="1"/>
    <col min="13398" max="13398" width="11.140625" style="525" bestFit="1" customWidth="1"/>
    <col min="13399" max="13631" width="10.5703125" style="525"/>
    <col min="13632" max="13639" width="0" style="525" hidden="1" customWidth="1"/>
    <col min="13640" max="13642" width="3.7109375" style="525" customWidth="1"/>
    <col min="13643" max="13643" width="12.7109375" style="525" customWidth="1"/>
    <col min="13644" max="13644" width="47.42578125" style="525" customWidth="1"/>
    <col min="13645" max="13648" width="0" style="525" hidden="1" customWidth="1"/>
    <col min="13649" max="13649" width="11.7109375" style="525" customWidth="1"/>
    <col min="13650" max="13650" width="6.42578125" style="525" bestFit="1" customWidth="1"/>
    <col min="13651" max="13651" width="11.7109375" style="525" customWidth="1"/>
    <col min="13652" max="13652" width="0" style="525" hidden="1" customWidth="1"/>
    <col min="13653" max="13653" width="3.7109375" style="525" customWidth="1"/>
    <col min="13654" max="13654" width="11.140625" style="525" bestFit="1" customWidth="1"/>
    <col min="13655" max="13887" width="10.5703125" style="525"/>
    <col min="13888" max="13895" width="0" style="525" hidden="1" customWidth="1"/>
    <col min="13896" max="13898" width="3.7109375" style="525" customWidth="1"/>
    <col min="13899" max="13899" width="12.7109375" style="525" customWidth="1"/>
    <col min="13900" max="13900" width="47.42578125" style="525" customWidth="1"/>
    <col min="13901" max="13904" width="0" style="525" hidden="1" customWidth="1"/>
    <col min="13905" max="13905" width="11.7109375" style="525" customWidth="1"/>
    <col min="13906" max="13906" width="6.42578125" style="525" bestFit="1" customWidth="1"/>
    <col min="13907" max="13907" width="11.7109375" style="525" customWidth="1"/>
    <col min="13908" max="13908" width="0" style="525" hidden="1" customWidth="1"/>
    <col min="13909" max="13909" width="3.7109375" style="525" customWidth="1"/>
    <col min="13910" max="13910" width="11.140625" style="525" bestFit="1" customWidth="1"/>
    <col min="13911" max="14143" width="10.5703125" style="525"/>
    <col min="14144" max="14151" width="0" style="525" hidden="1" customWidth="1"/>
    <col min="14152" max="14154" width="3.7109375" style="525" customWidth="1"/>
    <col min="14155" max="14155" width="12.7109375" style="525" customWidth="1"/>
    <col min="14156" max="14156" width="47.42578125" style="525" customWidth="1"/>
    <col min="14157" max="14160" width="0" style="525" hidden="1" customWidth="1"/>
    <col min="14161" max="14161" width="11.7109375" style="525" customWidth="1"/>
    <col min="14162" max="14162" width="6.42578125" style="525" bestFit="1" customWidth="1"/>
    <col min="14163" max="14163" width="11.7109375" style="525" customWidth="1"/>
    <col min="14164" max="14164" width="0" style="525" hidden="1" customWidth="1"/>
    <col min="14165" max="14165" width="3.7109375" style="525" customWidth="1"/>
    <col min="14166" max="14166" width="11.140625" style="525" bestFit="1" customWidth="1"/>
    <col min="14167" max="14399" width="10.5703125" style="525"/>
    <col min="14400" max="14407" width="0" style="525" hidden="1" customWidth="1"/>
    <col min="14408" max="14410" width="3.7109375" style="525" customWidth="1"/>
    <col min="14411" max="14411" width="12.7109375" style="525" customWidth="1"/>
    <col min="14412" max="14412" width="47.42578125" style="525" customWidth="1"/>
    <col min="14413" max="14416" width="0" style="525" hidden="1" customWidth="1"/>
    <col min="14417" max="14417" width="11.7109375" style="525" customWidth="1"/>
    <col min="14418" max="14418" width="6.42578125" style="525" bestFit="1" customWidth="1"/>
    <col min="14419" max="14419" width="11.7109375" style="525" customWidth="1"/>
    <col min="14420" max="14420" width="0" style="525" hidden="1" customWidth="1"/>
    <col min="14421" max="14421" width="3.7109375" style="525" customWidth="1"/>
    <col min="14422" max="14422" width="11.140625" style="525" bestFit="1" customWidth="1"/>
    <col min="14423" max="14655" width="10.5703125" style="525"/>
    <col min="14656" max="14663" width="0" style="525" hidden="1" customWidth="1"/>
    <col min="14664" max="14666" width="3.7109375" style="525" customWidth="1"/>
    <col min="14667" max="14667" width="12.7109375" style="525" customWidth="1"/>
    <col min="14668" max="14668" width="47.42578125" style="525" customWidth="1"/>
    <col min="14669" max="14672" width="0" style="525" hidden="1" customWidth="1"/>
    <col min="14673" max="14673" width="11.7109375" style="525" customWidth="1"/>
    <col min="14674" max="14674" width="6.42578125" style="525" bestFit="1" customWidth="1"/>
    <col min="14675" max="14675" width="11.7109375" style="525" customWidth="1"/>
    <col min="14676" max="14676" width="0" style="525" hidden="1" customWidth="1"/>
    <col min="14677" max="14677" width="3.7109375" style="525" customWidth="1"/>
    <col min="14678" max="14678" width="11.140625" style="525" bestFit="1" customWidth="1"/>
    <col min="14679" max="14911" width="10.5703125" style="525"/>
    <col min="14912" max="14919" width="0" style="525" hidden="1" customWidth="1"/>
    <col min="14920" max="14922" width="3.7109375" style="525" customWidth="1"/>
    <col min="14923" max="14923" width="12.7109375" style="525" customWidth="1"/>
    <col min="14924" max="14924" width="47.42578125" style="525" customWidth="1"/>
    <col min="14925" max="14928" width="0" style="525" hidden="1" customWidth="1"/>
    <col min="14929" max="14929" width="11.7109375" style="525" customWidth="1"/>
    <col min="14930" max="14930" width="6.42578125" style="525" bestFit="1" customWidth="1"/>
    <col min="14931" max="14931" width="11.7109375" style="525" customWidth="1"/>
    <col min="14932" max="14932" width="0" style="525" hidden="1" customWidth="1"/>
    <col min="14933" max="14933" width="3.7109375" style="525" customWidth="1"/>
    <col min="14934" max="14934" width="11.140625" style="525" bestFit="1" customWidth="1"/>
    <col min="14935" max="15167" width="10.5703125" style="525"/>
    <col min="15168" max="15175" width="0" style="525" hidden="1" customWidth="1"/>
    <col min="15176" max="15178" width="3.7109375" style="525" customWidth="1"/>
    <col min="15179" max="15179" width="12.7109375" style="525" customWidth="1"/>
    <col min="15180" max="15180" width="47.42578125" style="525" customWidth="1"/>
    <col min="15181" max="15184" width="0" style="525" hidden="1" customWidth="1"/>
    <col min="15185" max="15185" width="11.7109375" style="525" customWidth="1"/>
    <col min="15186" max="15186" width="6.42578125" style="525" bestFit="1" customWidth="1"/>
    <col min="15187" max="15187" width="11.7109375" style="525" customWidth="1"/>
    <col min="15188" max="15188" width="0" style="525" hidden="1" customWidth="1"/>
    <col min="15189" max="15189" width="3.7109375" style="525" customWidth="1"/>
    <col min="15190" max="15190" width="11.140625" style="525" bestFit="1" customWidth="1"/>
    <col min="15191" max="15423" width="10.5703125" style="525"/>
    <col min="15424" max="15431" width="0" style="525" hidden="1" customWidth="1"/>
    <col min="15432" max="15434" width="3.7109375" style="525" customWidth="1"/>
    <col min="15435" max="15435" width="12.7109375" style="525" customWidth="1"/>
    <col min="15436" max="15436" width="47.42578125" style="525" customWidth="1"/>
    <col min="15437" max="15440" width="0" style="525" hidden="1" customWidth="1"/>
    <col min="15441" max="15441" width="11.7109375" style="525" customWidth="1"/>
    <col min="15442" max="15442" width="6.42578125" style="525" bestFit="1" customWidth="1"/>
    <col min="15443" max="15443" width="11.7109375" style="525" customWidth="1"/>
    <col min="15444" max="15444" width="0" style="525" hidden="1" customWidth="1"/>
    <col min="15445" max="15445" width="3.7109375" style="525" customWidth="1"/>
    <col min="15446" max="15446" width="11.140625" style="525" bestFit="1" customWidth="1"/>
    <col min="15447" max="15679" width="10.5703125" style="525"/>
    <col min="15680" max="15687" width="0" style="525" hidden="1" customWidth="1"/>
    <col min="15688" max="15690" width="3.7109375" style="525" customWidth="1"/>
    <col min="15691" max="15691" width="12.7109375" style="525" customWidth="1"/>
    <col min="15692" max="15692" width="47.42578125" style="525" customWidth="1"/>
    <col min="15693" max="15696" width="0" style="525" hidden="1" customWidth="1"/>
    <col min="15697" max="15697" width="11.7109375" style="525" customWidth="1"/>
    <col min="15698" max="15698" width="6.42578125" style="525" bestFit="1" customWidth="1"/>
    <col min="15699" max="15699" width="11.7109375" style="525" customWidth="1"/>
    <col min="15700" max="15700" width="0" style="525" hidden="1" customWidth="1"/>
    <col min="15701" max="15701" width="3.7109375" style="525" customWidth="1"/>
    <col min="15702" max="15702" width="11.140625" style="525" bestFit="1" customWidth="1"/>
    <col min="15703" max="15935" width="10.5703125" style="525"/>
    <col min="15936" max="15943" width="0" style="525" hidden="1" customWidth="1"/>
    <col min="15944" max="15946" width="3.7109375" style="525" customWidth="1"/>
    <col min="15947" max="15947" width="12.7109375" style="525" customWidth="1"/>
    <col min="15948" max="15948" width="47.42578125" style="525" customWidth="1"/>
    <col min="15949" max="15952" width="0" style="525" hidden="1" customWidth="1"/>
    <col min="15953" max="15953" width="11.7109375" style="525" customWidth="1"/>
    <col min="15954" max="15954" width="6.42578125" style="525" bestFit="1" customWidth="1"/>
    <col min="15955" max="15955" width="11.7109375" style="525" customWidth="1"/>
    <col min="15956" max="15956" width="0" style="525" hidden="1" customWidth="1"/>
    <col min="15957" max="15957" width="3.7109375" style="525" customWidth="1"/>
    <col min="15958" max="15958" width="11.140625" style="525" bestFit="1" customWidth="1"/>
    <col min="15959" max="16191" width="10.5703125" style="525"/>
    <col min="16192" max="16199" width="0" style="525" hidden="1" customWidth="1"/>
    <col min="16200" max="16202" width="3.7109375" style="525" customWidth="1"/>
    <col min="16203" max="16203" width="12.7109375" style="525" customWidth="1"/>
    <col min="16204" max="16204" width="47.42578125" style="525" customWidth="1"/>
    <col min="16205" max="16208" width="0" style="525" hidden="1" customWidth="1"/>
    <col min="16209" max="16209" width="11.7109375" style="525" customWidth="1"/>
    <col min="16210" max="16210" width="6.42578125" style="525" bestFit="1" customWidth="1"/>
    <col min="16211" max="16211" width="11.7109375" style="525" customWidth="1"/>
    <col min="16212" max="16212" width="0" style="525" hidden="1" customWidth="1"/>
    <col min="16213" max="16213" width="3.7109375" style="525" customWidth="1"/>
    <col min="16214" max="16214" width="11.140625" style="525" bestFit="1" customWidth="1"/>
    <col min="16215" max="16384" width="10.5703125" style="525"/>
  </cols>
  <sheetData>
    <row r="1" spans="1:98" ht="14.25" hidden="1" customHeight="1"/>
    <row r="2" spans="1:98" ht="14.25" hidden="1" customHeight="1"/>
    <row r="3" spans="1:98" ht="14.25" hidden="1" customHeight="1"/>
    <row r="4" spans="1:98" ht="3" customHeight="1">
      <c r="J4" s="531"/>
      <c r="K4" s="531"/>
      <c r="L4" s="526"/>
      <c r="M4" s="526"/>
      <c r="N4" s="526"/>
      <c r="O4" s="534"/>
      <c r="P4" s="534"/>
      <c r="Q4" s="534"/>
      <c r="R4" s="534"/>
      <c r="S4" s="534"/>
      <c r="T4" s="534"/>
      <c r="U4" s="526"/>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c r="BE4" s="1000"/>
      <c r="BF4" s="1000"/>
      <c r="BG4" s="1000"/>
      <c r="BH4" s="1000"/>
      <c r="BI4" s="1000"/>
      <c r="BJ4" s="1000"/>
      <c r="BK4" s="993"/>
      <c r="BL4" s="1000"/>
      <c r="BM4" s="1000"/>
      <c r="BN4" s="1000"/>
      <c r="BO4" s="1000"/>
      <c r="BP4" s="1000"/>
      <c r="BQ4" s="1000"/>
      <c r="BR4" s="993"/>
      <c r="BS4" s="1000"/>
      <c r="BT4" s="1000"/>
      <c r="BU4" s="1000"/>
      <c r="BV4" s="1000"/>
      <c r="BW4" s="1000"/>
      <c r="BX4" s="1000"/>
      <c r="BY4" s="993"/>
      <c r="BZ4" s="1000"/>
      <c r="CA4" s="1000"/>
      <c r="CB4" s="1000"/>
      <c r="CC4" s="1000"/>
      <c r="CD4" s="1000"/>
      <c r="CE4" s="1000"/>
      <c r="CF4" s="993"/>
    </row>
    <row r="5" spans="1:98" ht="22.5" customHeight="1">
      <c r="J5" s="531"/>
      <c r="K5" s="531"/>
      <c r="L5" s="1238" t="s">
        <v>658</v>
      </c>
      <c r="M5" s="1238"/>
      <c r="N5" s="1238"/>
      <c r="O5" s="1238"/>
      <c r="P5" s="1238"/>
      <c r="Q5" s="1238"/>
      <c r="R5" s="1238"/>
      <c r="S5" s="1238"/>
      <c r="T5" s="1238"/>
      <c r="U5" s="581"/>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row>
    <row r="6" spans="1:98" ht="3" customHeight="1">
      <c r="J6" s="531"/>
      <c r="K6" s="531"/>
      <c r="L6" s="526"/>
      <c r="M6" s="526"/>
      <c r="N6" s="526"/>
      <c r="O6" s="530"/>
      <c r="P6" s="530"/>
      <c r="Q6" s="530"/>
      <c r="R6" s="530"/>
      <c r="S6" s="530"/>
      <c r="T6" s="530"/>
      <c r="U6" s="526"/>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c r="BE6" s="757"/>
      <c r="BF6" s="757"/>
      <c r="BG6" s="757"/>
      <c r="BH6" s="757"/>
      <c r="BI6" s="757"/>
      <c r="BJ6" s="757"/>
      <c r="BK6" s="993"/>
      <c r="BL6" s="757"/>
      <c r="BM6" s="757"/>
      <c r="BN6" s="757"/>
      <c r="BO6" s="757"/>
      <c r="BP6" s="757"/>
      <c r="BQ6" s="757"/>
      <c r="BR6" s="993"/>
      <c r="BS6" s="757"/>
      <c r="BT6" s="757"/>
      <c r="BU6" s="757"/>
      <c r="BV6" s="757"/>
      <c r="BW6" s="757"/>
      <c r="BX6" s="757"/>
      <c r="BY6" s="993"/>
      <c r="BZ6" s="757"/>
      <c r="CA6" s="757"/>
      <c r="CB6" s="757"/>
      <c r="CC6" s="757"/>
      <c r="CD6" s="757"/>
      <c r="CE6" s="757"/>
      <c r="CF6" s="993"/>
    </row>
    <row r="7" spans="1:98" s="572" customFormat="1" ht="22.5">
      <c r="A7" s="592"/>
      <c r="B7" s="592"/>
      <c r="C7" s="592"/>
      <c r="D7" s="592"/>
      <c r="E7" s="592"/>
      <c r="F7" s="592"/>
      <c r="G7" s="592"/>
      <c r="H7" s="592"/>
      <c r="L7" s="501"/>
      <c r="M7" s="619" t="s">
        <v>503</v>
      </c>
      <c r="N7" s="668"/>
      <c r="O7" s="1259" t="str">
        <f>IF(NameOrPr_ch="",IF(NameOrPr="","",NameOrPr),NameOrPr_ch)</f>
        <v>Региональная тарифная комиссия Ставропольского края</v>
      </c>
      <c r="P7" s="1260"/>
      <c r="Q7" s="1260"/>
      <c r="R7" s="1260"/>
      <c r="S7" s="1260"/>
      <c r="T7" s="1261"/>
      <c r="U7" s="6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92"/>
      <c r="CJ7" s="592"/>
      <c r="CK7" s="592"/>
      <c r="CL7" s="592"/>
      <c r="CM7" s="592"/>
      <c r="CN7" s="592"/>
      <c r="CO7" s="592"/>
      <c r="CP7" s="592"/>
      <c r="CQ7" s="592"/>
      <c r="CR7" s="592"/>
      <c r="CS7" s="592"/>
      <c r="CT7" s="592"/>
    </row>
    <row r="8" spans="1:98" s="572" customFormat="1" ht="18.75">
      <c r="A8" s="592"/>
      <c r="B8" s="592"/>
      <c r="C8" s="592"/>
      <c r="D8" s="592"/>
      <c r="E8" s="592"/>
      <c r="F8" s="592"/>
      <c r="G8" s="592"/>
      <c r="H8" s="592"/>
      <c r="L8" s="501"/>
      <c r="M8" s="619" t="s">
        <v>597</v>
      </c>
      <c r="N8" s="668"/>
      <c r="O8" s="1259" t="str">
        <f>IF(datePr_ch="",IF(datePr="","",datePr),datePr_ch)</f>
        <v>18.12.2018</v>
      </c>
      <c r="P8" s="1260"/>
      <c r="Q8" s="1260"/>
      <c r="R8" s="1260"/>
      <c r="S8" s="1260"/>
      <c r="T8" s="1261"/>
      <c r="U8" s="6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92"/>
      <c r="CJ8" s="592"/>
      <c r="CK8" s="592"/>
      <c r="CL8" s="592"/>
      <c r="CM8" s="592"/>
      <c r="CN8" s="592"/>
      <c r="CO8" s="592"/>
      <c r="CP8" s="592"/>
      <c r="CQ8" s="592"/>
      <c r="CR8" s="592"/>
      <c r="CS8" s="592"/>
      <c r="CT8" s="592"/>
    </row>
    <row r="9" spans="1:98" s="572" customFormat="1" ht="18.75">
      <c r="A9" s="592"/>
      <c r="B9" s="592"/>
      <c r="C9" s="592"/>
      <c r="D9" s="592"/>
      <c r="E9" s="592"/>
      <c r="F9" s="592"/>
      <c r="G9" s="592"/>
      <c r="H9" s="592"/>
      <c r="L9" s="554"/>
      <c r="M9" s="619" t="s">
        <v>596</v>
      </c>
      <c r="N9" s="668"/>
      <c r="O9" s="1259" t="str">
        <f>IF(numberPr_ch="",IF(numberPr="","",numberPr),numberPr_ch)</f>
        <v>57/2</v>
      </c>
      <c r="P9" s="1260"/>
      <c r="Q9" s="1260"/>
      <c r="R9" s="1260"/>
      <c r="S9" s="1260"/>
      <c r="T9" s="1261"/>
      <c r="U9" s="6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92"/>
      <c r="CJ9" s="592"/>
      <c r="CK9" s="592"/>
      <c r="CL9" s="592"/>
      <c r="CM9" s="592"/>
      <c r="CN9" s="592"/>
      <c r="CO9" s="592"/>
      <c r="CP9" s="592"/>
      <c r="CQ9" s="592"/>
      <c r="CR9" s="592"/>
      <c r="CS9" s="592"/>
      <c r="CT9" s="592"/>
    </row>
    <row r="10" spans="1:98" s="572" customFormat="1" ht="36.75" customHeight="1">
      <c r="A10" s="592"/>
      <c r="B10" s="592"/>
      <c r="C10" s="592"/>
      <c r="D10" s="592"/>
      <c r="E10" s="592"/>
      <c r="F10" s="592"/>
      <c r="G10" s="592"/>
      <c r="H10" s="592"/>
      <c r="L10" s="554"/>
      <c r="M10" s="619" t="s">
        <v>502</v>
      </c>
      <c r="N10" s="668"/>
      <c r="O10" s="1259" t="str">
        <f>IF(IstPub_ch="",IF(IstPub="","",IstPub),IstPub_ch)</f>
        <v xml:space="preserve">Официальный интернет-портал правовой информации Ставропольского края </v>
      </c>
      <c r="P10" s="1260"/>
      <c r="Q10" s="1260"/>
      <c r="R10" s="1260"/>
      <c r="S10" s="1260"/>
      <c r="T10" s="1261"/>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92"/>
      <c r="CJ10" s="592"/>
      <c r="CK10" s="592"/>
      <c r="CL10" s="592"/>
      <c r="CM10" s="592"/>
      <c r="CN10" s="592"/>
      <c r="CO10" s="592"/>
      <c r="CP10" s="592"/>
      <c r="CQ10" s="592"/>
      <c r="CR10" s="592"/>
      <c r="CS10" s="592"/>
      <c r="CT10" s="592"/>
    </row>
    <row r="11" spans="1:98" s="572" customFormat="1" ht="11.25" hidden="1" customHeight="1">
      <c r="A11" s="592"/>
      <c r="B11" s="592"/>
      <c r="C11" s="592"/>
      <c r="D11" s="592"/>
      <c r="E11" s="592"/>
      <c r="F11" s="592"/>
      <c r="G11" s="592"/>
      <c r="H11" s="592"/>
      <c r="L11" s="1239"/>
      <c r="M11" s="1239"/>
      <c r="N11" s="568"/>
      <c r="O11" s="1257"/>
      <c r="P11" s="1257"/>
      <c r="Q11" s="1257"/>
      <c r="R11" s="1257"/>
      <c r="S11" s="1257"/>
      <c r="T11" s="1257"/>
      <c r="U11" s="590" t="s">
        <v>373</v>
      </c>
      <c r="V11" s="1257"/>
      <c r="W11" s="1257"/>
      <c r="X11" s="1257"/>
      <c r="Y11" s="1257"/>
      <c r="Z11" s="1257"/>
      <c r="AA11" s="1257"/>
      <c r="AB11" s="1013" t="s">
        <v>373</v>
      </c>
      <c r="AC11" s="1257"/>
      <c r="AD11" s="1257"/>
      <c r="AE11" s="1257"/>
      <c r="AF11" s="1257"/>
      <c r="AG11" s="1257"/>
      <c r="AH11" s="1257"/>
      <c r="AI11" s="1013" t="s">
        <v>373</v>
      </c>
      <c r="AJ11" s="1257"/>
      <c r="AK11" s="1257"/>
      <c r="AL11" s="1257"/>
      <c r="AM11" s="1257"/>
      <c r="AN11" s="1257"/>
      <c r="AO11" s="1257"/>
      <c r="AP11" s="1013" t="s">
        <v>373</v>
      </c>
      <c r="AQ11" s="1257"/>
      <c r="AR11" s="1257"/>
      <c r="AS11" s="1257"/>
      <c r="AT11" s="1257"/>
      <c r="AU11" s="1257"/>
      <c r="AV11" s="1257"/>
      <c r="AW11" s="1013" t="s">
        <v>373</v>
      </c>
      <c r="AX11" s="1257"/>
      <c r="AY11" s="1257"/>
      <c r="AZ11" s="1257"/>
      <c r="BA11" s="1257"/>
      <c r="BB11" s="1257"/>
      <c r="BC11" s="1257"/>
      <c r="BD11" s="1013" t="s">
        <v>373</v>
      </c>
      <c r="BE11" s="1257"/>
      <c r="BF11" s="1257"/>
      <c r="BG11" s="1257"/>
      <c r="BH11" s="1257"/>
      <c r="BI11" s="1257"/>
      <c r="BJ11" s="1257"/>
      <c r="BK11" s="1013" t="s">
        <v>373</v>
      </c>
      <c r="BL11" s="1257"/>
      <c r="BM11" s="1257"/>
      <c r="BN11" s="1257"/>
      <c r="BO11" s="1257"/>
      <c r="BP11" s="1257"/>
      <c r="BQ11" s="1257"/>
      <c r="BR11" s="1013" t="s">
        <v>373</v>
      </c>
      <c r="BS11" s="1257"/>
      <c r="BT11" s="1257"/>
      <c r="BU11" s="1257"/>
      <c r="BV11" s="1257"/>
      <c r="BW11" s="1257"/>
      <c r="BX11" s="1257"/>
      <c r="BY11" s="1013" t="s">
        <v>373</v>
      </c>
      <c r="BZ11" s="1257"/>
      <c r="CA11" s="1257"/>
      <c r="CB11" s="1257"/>
      <c r="CC11" s="1257"/>
      <c r="CD11" s="1257"/>
      <c r="CE11" s="1257"/>
      <c r="CF11" s="1013" t="s">
        <v>373</v>
      </c>
      <c r="CI11" s="592"/>
      <c r="CJ11" s="592"/>
      <c r="CK11" s="592"/>
      <c r="CL11" s="592"/>
      <c r="CM11" s="592"/>
      <c r="CN11" s="592"/>
      <c r="CO11" s="592"/>
      <c r="CP11" s="592"/>
      <c r="CQ11" s="592"/>
      <c r="CR11" s="592"/>
      <c r="CS11" s="592"/>
      <c r="CT11" s="592"/>
    </row>
    <row r="12" spans="1:98">
      <c r="J12" s="531"/>
      <c r="K12" s="531"/>
      <c r="L12" s="526"/>
      <c r="M12" s="526"/>
      <c r="N12" s="526"/>
      <c r="O12" s="1258"/>
      <c r="P12" s="1258"/>
      <c r="Q12" s="1258"/>
      <c r="R12" s="1258"/>
      <c r="S12" s="1258"/>
      <c r="T12" s="1258"/>
      <c r="U12" s="1258"/>
      <c r="V12" s="1258" t="s">
        <v>1528</v>
      </c>
      <c r="W12" s="1258"/>
      <c r="X12" s="1258"/>
      <c r="Y12" s="1258"/>
      <c r="Z12" s="1258"/>
      <c r="AA12" s="1258"/>
      <c r="AB12" s="1258"/>
      <c r="AC12" s="1258" t="s">
        <v>1528</v>
      </c>
      <c r="AD12" s="1258"/>
      <c r="AE12" s="1258"/>
      <c r="AF12" s="1258"/>
      <c r="AG12" s="1258"/>
      <c r="AH12" s="1258"/>
      <c r="AI12" s="1258"/>
      <c r="AJ12" s="1258" t="s">
        <v>1528</v>
      </c>
      <c r="AK12" s="1258"/>
      <c r="AL12" s="1258"/>
      <c r="AM12" s="1258"/>
      <c r="AN12" s="1258"/>
      <c r="AO12" s="1258"/>
      <c r="AP12" s="1258"/>
      <c r="AQ12" s="1258" t="s">
        <v>1528</v>
      </c>
      <c r="AR12" s="1258"/>
      <c r="AS12" s="1258"/>
      <c r="AT12" s="1258"/>
      <c r="AU12" s="1258"/>
      <c r="AV12" s="1258"/>
      <c r="AW12" s="1258"/>
      <c r="AX12" s="1258" t="s">
        <v>1528</v>
      </c>
      <c r="AY12" s="1258"/>
      <c r="AZ12" s="1258"/>
      <c r="BA12" s="1258"/>
      <c r="BB12" s="1258"/>
      <c r="BC12" s="1258"/>
      <c r="BD12" s="1258"/>
      <c r="BE12" s="1258" t="s">
        <v>1528</v>
      </c>
      <c r="BF12" s="1258"/>
      <c r="BG12" s="1258"/>
      <c r="BH12" s="1258"/>
      <c r="BI12" s="1258"/>
      <c r="BJ12" s="1258"/>
      <c r="BK12" s="1258"/>
      <c r="BL12" s="1258" t="s">
        <v>1528</v>
      </c>
      <c r="BM12" s="1258"/>
      <c r="BN12" s="1258"/>
      <c r="BO12" s="1258"/>
      <c r="BP12" s="1258"/>
      <c r="BQ12" s="1258"/>
      <c r="BR12" s="1258"/>
      <c r="BS12" s="1258" t="s">
        <v>1528</v>
      </c>
      <c r="BT12" s="1258"/>
      <c r="BU12" s="1258"/>
      <c r="BV12" s="1258"/>
      <c r="BW12" s="1258"/>
      <c r="BX12" s="1258"/>
      <c r="BY12" s="1258"/>
      <c r="BZ12" s="1258" t="s">
        <v>1528</v>
      </c>
      <c r="CA12" s="1258"/>
      <c r="CB12" s="1258"/>
      <c r="CC12" s="1258"/>
      <c r="CD12" s="1258"/>
      <c r="CE12" s="1258"/>
      <c r="CF12" s="1258"/>
    </row>
    <row r="13" spans="1:98" ht="14.25" customHeight="1">
      <c r="J13" s="531"/>
      <c r="K13" s="531"/>
      <c r="L13" s="1158" t="s">
        <v>454</v>
      </c>
      <c r="M13" s="1158"/>
      <c r="N13" s="1158"/>
      <c r="O13" s="1158"/>
      <c r="P13" s="1158"/>
      <c r="Q13" s="1158"/>
      <c r="R13" s="1158"/>
      <c r="S13" s="1158"/>
      <c r="T13" s="1158"/>
      <c r="U13" s="1158"/>
      <c r="V13" s="1158"/>
      <c r="W13" s="1158"/>
      <c r="X13" s="1158"/>
      <c r="Y13" s="1158"/>
      <c r="Z13" s="1158"/>
      <c r="AA13" s="1158"/>
      <c r="AB13" s="1158"/>
      <c r="AC13" s="1158"/>
      <c r="AD13" s="1158"/>
      <c r="AE13" s="1158"/>
      <c r="AF13" s="1158"/>
      <c r="AG13" s="1158"/>
      <c r="AH13" s="1158"/>
      <c r="AI13" s="1158"/>
      <c r="AJ13" s="1158"/>
      <c r="AK13" s="1158"/>
      <c r="AL13" s="1158"/>
      <c r="AM13" s="1158"/>
      <c r="AN13" s="1158"/>
      <c r="AO13" s="1158"/>
      <c r="AP13" s="1158"/>
      <c r="AQ13" s="1158"/>
      <c r="AR13" s="1158"/>
      <c r="AS13" s="1158"/>
      <c r="AT13" s="1158"/>
      <c r="AU13" s="1158"/>
      <c r="AV13" s="1158"/>
      <c r="AW13" s="1158"/>
      <c r="AX13" s="1158"/>
      <c r="AY13" s="1158"/>
      <c r="AZ13" s="1158"/>
      <c r="BA13" s="1158"/>
      <c r="BB13" s="1158"/>
      <c r="BC13" s="1158"/>
      <c r="BD13" s="1158"/>
      <c r="BE13" s="1158"/>
      <c r="BF13" s="1158"/>
      <c r="BG13" s="1158"/>
      <c r="BH13" s="1158"/>
      <c r="BI13" s="1158"/>
      <c r="BJ13" s="1158"/>
      <c r="BK13" s="1158"/>
      <c r="BL13" s="1158"/>
      <c r="BM13" s="1158"/>
      <c r="BN13" s="1158"/>
      <c r="BO13" s="1158"/>
      <c r="BP13" s="1158"/>
      <c r="BQ13" s="1158"/>
      <c r="BR13" s="1158"/>
      <c r="BS13" s="1158"/>
      <c r="BT13" s="1158"/>
      <c r="BU13" s="1158"/>
      <c r="BV13" s="1158"/>
      <c r="BW13" s="1158"/>
      <c r="BX13" s="1158"/>
      <c r="BY13" s="1158"/>
      <c r="BZ13" s="1158"/>
      <c r="CA13" s="1158"/>
      <c r="CB13" s="1158"/>
      <c r="CC13" s="1158"/>
      <c r="CD13" s="1158"/>
      <c r="CE13" s="1158"/>
      <c r="CF13" s="1158"/>
      <c r="CG13" s="1158"/>
      <c r="CH13" s="1158" t="s">
        <v>455</v>
      </c>
    </row>
    <row r="14" spans="1:98" ht="14.25" customHeight="1">
      <c r="J14" s="531"/>
      <c r="K14" s="531"/>
      <c r="L14" s="1222" t="s">
        <v>92</v>
      </c>
      <c r="M14" s="1222" t="s">
        <v>640</v>
      </c>
      <c r="N14" s="523"/>
      <c r="O14" s="1223" t="s">
        <v>642</v>
      </c>
      <c r="P14" s="1224"/>
      <c r="Q14" s="1224"/>
      <c r="R14" s="1224"/>
      <c r="S14" s="1224"/>
      <c r="T14" s="1225"/>
      <c r="U14" s="1233" t="s">
        <v>341</v>
      </c>
      <c r="V14" s="1223" t="s">
        <v>642</v>
      </c>
      <c r="W14" s="1224"/>
      <c r="X14" s="1224"/>
      <c r="Y14" s="1224"/>
      <c r="Z14" s="1224"/>
      <c r="AA14" s="1225"/>
      <c r="AB14" s="1233" t="s">
        <v>341</v>
      </c>
      <c r="AC14" s="1223" t="s">
        <v>642</v>
      </c>
      <c r="AD14" s="1224"/>
      <c r="AE14" s="1224"/>
      <c r="AF14" s="1224"/>
      <c r="AG14" s="1224"/>
      <c r="AH14" s="1225"/>
      <c r="AI14" s="1233" t="s">
        <v>341</v>
      </c>
      <c r="AJ14" s="1223" t="s">
        <v>642</v>
      </c>
      <c r="AK14" s="1224"/>
      <c r="AL14" s="1224"/>
      <c r="AM14" s="1224"/>
      <c r="AN14" s="1224"/>
      <c r="AO14" s="1225"/>
      <c r="AP14" s="1233" t="s">
        <v>341</v>
      </c>
      <c r="AQ14" s="1223" t="s">
        <v>642</v>
      </c>
      <c r="AR14" s="1224"/>
      <c r="AS14" s="1224"/>
      <c r="AT14" s="1224"/>
      <c r="AU14" s="1224"/>
      <c r="AV14" s="1225"/>
      <c r="AW14" s="1233" t="s">
        <v>341</v>
      </c>
      <c r="AX14" s="1223" t="s">
        <v>642</v>
      </c>
      <c r="AY14" s="1224"/>
      <c r="AZ14" s="1224"/>
      <c r="BA14" s="1224"/>
      <c r="BB14" s="1224"/>
      <c r="BC14" s="1225"/>
      <c r="BD14" s="1233" t="s">
        <v>341</v>
      </c>
      <c r="BE14" s="1223" t="s">
        <v>642</v>
      </c>
      <c r="BF14" s="1224"/>
      <c r="BG14" s="1224"/>
      <c r="BH14" s="1224"/>
      <c r="BI14" s="1224"/>
      <c r="BJ14" s="1225"/>
      <c r="BK14" s="1233" t="s">
        <v>341</v>
      </c>
      <c r="BL14" s="1223" t="s">
        <v>642</v>
      </c>
      <c r="BM14" s="1224"/>
      <c r="BN14" s="1224"/>
      <c r="BO14" s="1224"/>
      <c r="BP14" s="1224"/>
      <c r="BQ14" s="1225"/>
      <c r="BR14" s="1233" t="s">
        <v>341</v>
      </c>
      <c r="BS14" s="1223" t="s">
        <v>642</v>
      </c>
      <c r="BT14" s="1224"/>
      <c r="BU14" s="1224"/>
      <c r="BV14" s="1224"/>
      <c r="BW14" s="1224"/>
      <c r="BX14" s="1225"/>
      <c r="BY14" s="1233" t="s">
        <v>341</v>
      </c>
      <c r="BZ14" s="1223" t="s">
        <v>642</v>
      </c>
      <c r="CA14" s="1224"/>
      <c r="CB14" s="1224"/>
      <c r="CC14" s="1224"/>
      <c r="CD14" s="1224"/>
      <c r="CE14" s="1225"/>
      <c r="CF14" s="1233" t="s">
        <v>341</v>
      </c>
      <c r="CG14" s="1219" t="s">
        <v>275</v>
      </c>
      <c r="CH14" s="1158"/>
    </row>
    <row r="15" spans="1:98" ht="14.25" customHeight="1">
      <c r="J15" s="531"/>
      <c r="K15" s="531"/>
      <c r="L15" s="1222"/>
      <c r="M15" s="1222"/>
      <c r="N15" s="523"/>
      <c r="O15" s="1228" t="s">
        <v>622</v>
      </c>
      <c r="P15" s="1226"/>
      <c r="Q15" s="1227"/>
      <c r="R15" s="1231" t="s">
        <v>655</v>
      </c>
      <c r="S15" s="1231"/>
      <c r="T15" s="1232"/>
      <c r="U15" s="1234"/>
      <c r="V15" s="1228" t="s">
        <v>622</v>
      </c>
      <c r="W15" s="1226"/>
      <c r="X15" s="1227"/>
      <c r="Y15" s="1231" t="s">
        <v>655</v>
      </c>
      <c r="Z15" s="1231"/>
      <c r="AA15" s="1232"/>
      <c r="AB15" s="1234"/>
      <c r="AC15" s="1228" t="s">
        <v>622</v>
      </c>
      <c r="AD15" s="1226"/>
      <c r="AE15" s="1227"/>
      <c r="AF15" s="1231" t="s">
        <v>655</v>
      </c>
      <c r="AG15" s="1231"/>
      <c r="AH15" s="1232"/>
      <c r="AI15" s="1234"/>
      <c r="AJ15" s="1228" t="s">
        <v>622</v>
      </c>
      <c r="AK15" s="1226"/>
      <c r="AL15" s="1227"/>
      <c r="AM15" s="1231" t="s">
        <v>655</v>
      </c>
      <c r="AN15" s="1231"/>
      <c r="AO15" s="1232"/>
      <c r="AP15" s="1234"/>
      <c r="AQ15" s="1228" t="s">
        <v>622</v>
      </c>
      <c r="AR15" s="1226"/>
      <c r="AS15" s="1227"/>
      <c r="AT15" s="1231" t="s">
        <v>655</v>
      </c>
      <c r="AU15" s="1231"/>
      <c r="AV15" s="1232"/>
      <c r="AW15" s="1234"/>
      <c r="AX15" s="1228" t="s">
        <v>622</v>
      </c>
      <c r="AY15" s="1226"/>
      <c r="AZ15" s="1227"/>
      <c r="BA15" s="1231" t="s">
        <v>655</v>
      </c>
      <c r="BB15" s="1231"/>
      <c r="BC15" s="1232"/>
      <c r="BD15" s="1234"/>
      <c r="BE15" s="1228" t="s">
        <v>622</v>
      </c>
      <c r="BF15" s="1226"/>
      <c r="BG15" s="1227"/>
      <c r="BH15" s="1231" t="s">
        <v>655</v>
      </c>
      <c r="BI15" s="1231"/>
      <c r="BJ15" s="1232"/>
      <c r="BK15" s="1234"/>
      <c r="BL15" s="1228" t="s">
        <v>622</v>
      </c>
      <c r="BM15" s="1226"/>
      <c r="BN15" s="1227"/>
      <c r="BO15" s="1231" t="s">
        <v>655</v>
      </c>
      <c r="BP15" s="1231"/>
      <c r="BQ15" s="1232"/>
      <c r="BR15" s="1234"/>
      <c r="BS15" s="1228" t="s">
        <v>622</v>
      </c>
      <c r="BT15" s="1226"/>
      <c r="BU15" s="1227"/>
      <c r="BV15" s="1231" t="s">
        <v>655</v>
      </c>
      <c r="BW15" s="1231"/>
      <c r="BX15" s="1232"/>
      <c r="BY15" s="1234"/>
      <c r="BZ15" s="1228" t="s">
        <v>622</v>
      </c>
      <c r="CA15" s="1226"/>
      <c r="CB15" s="1227"/>
      <c r="CC15" s="1231" t="s">
        <v>655</v>
      </c>
      <c r="CD15" s="1231"/>
      <c r="CE15" s="1232"/>
      <c r="CF15" s="1234"/>
      <c r="CG15" s="1220"/>
      <c r="CH15" s="1158"/>
    </row>
    <row r="16" spans="1:98" ht="39" customHeight="1">
      <c r="J16" s="531"/>
      <c r="K16" s="531"/>
      <c r="L16" s="1222"/>
      <c r="M16" s="1222"/>
      <c r="N16" s="522"/>
      <c r="O16" s="1229"/>
      <c r="P16" s="537"/>
      <c r="Q16" s="537"/>
      <c r="R16" s="538" t="s">
        <v>274</v>
      </c>
      <c r="S16" s="1217" t="s">
        <v>273</v>
      </c>
      <c r="T16" s="1218"/>
      <c r="U16" s="1235"/>
      <c r="V16" s="1229"/>
      <c r="W16" s="758"/>
      <c r="X16" s="758"/>
      <c r="Y16" s="1113" t="s">
        <v>274</v>
      </c>
      <c r="Z16" s="1217" t="s">
        <v>273</v>
      </c>
      <c r="AA16" s="1218"/>
      <c r="AB16" s="1235"/>
      <c r="AC16" s="1229"/>
      <c r="AD16" s="758"/>
      <c r="AE16" s="758"/>
      <c r="AF16" s="1113" t="s">
        <v>274</v>
      </c>
      <c r="AG16" s="1217" t="s">
        <v>273</v>
      </c>
      <c r="AH16" s="1218"/>
      <c r="AI16" s="1235"/>
      <c r="AJ16" s="1229"/>
      <c r="AK16" s="758"/>
      <c r="AL16" s="758"/>
      <c r="AM16" s="1113" t="s">
        <v>274</v>
      </c>
      <c r="AN16" s="1217" t="s">
        <v>273</v>
      </c>
      <c r="AO16" s="1218"/>
      <c r="AP16" s="1235"/>
      <c r="AQ16" s="1229"/>
      <c r="AR16" s="758"/>
      <c r="AS16" s="758"/>
      <c r="AT16" s="1113" t="s">
        <v>274</v>
      </c>
      <c r="AU16" s="1217" t="s">
        <v>273</v>
      </c>
      <c r="AV16" s="1218"/>
      <c r="AW16" s="1235"/>
      <c r="AX16" s="1229"/>
      <c r="AY16" s="758"/>
      <c r="AZ16" s="758"/>
      <c r="BA16" s="1113" t="s">
        <v>274</v>
      </c>
      <c r="BB16" s="1217" t="s">
        <v>273</v>
      </c>
      <c r="BC16" s="1218"/>
      <c r="BD16" s="1235"/>
      <c r="BE16" s="1229"/>
      <c r="BF16" s="758"/>
      <c r="BG16" s="758"/>
      <c r="BH16" s="1113" t="s">
        <v>274</v>
      </c>
      <c r="BI16" s="1217" t="s">
        <v>273</v>
      </c>
      <c r="BJ16" s="1218"/>
      <c r="BK16" s="1235"/>
      <c r="BL16" s="1229"/>
      <c r="BM16" s="758"/>
      <c r="BN16" s="758"/>
      <c r="BO16" s="1113" t="s">
        <v>274</v>
      </c>
      <c r="BP16" s="1217" t="s">
        <v>273</v>
      </c>
      <c r="BQ16" s="1218"/>
      <c r="BR16" s="1235"/>
      <c r="BS16" s="1229"/>
      <c r="BT16" s="758"/>
      <c r="BU16" s="758"/>
      <c r="BV16" s="1113" t="s">
        <v>274</v>
      </c>
      <c r="BW16" s="1217" t="s">
        <v>273</v>
      </c>
      <c r="BX16" s="1218"/>
      <c r="BY16" s="1235"/>
      <c r="BZ16" s="1229"/>
      <c r="CA16" s="758"/>
      <c r="CB16" s="758"/>
      <c r="CC16" s="1113" t="s">
        <v>274</v>
      </c>
      <c r="CD16" s="1217" t="s">
        <v>273</v>
      </c>
      <c r="CE16" s="1218"/>
      <c r="CF16" s="1235"/>
      <c r="CG16" s="1221"/>
      <c r="CH16" s="1158"/>
    </row>
    <row r="17" spans="1:99">
      <c r="J17" s="531"/>
      <c r="K17" s="571">
        <v>1</v>
      </c>
      <c r="L17" s="649" t="s">
        <v>93</v>
      </c>
      <c r="M17" s="649" t="s">
        <v>49</v>
      </c>
      <c r="N17" s="670" t="s">
        <v>49</v>
      </c>
      <c r="O17" s="650">
        <f ca="1">OFFSET(O17,0,-1)+1</f>
        <v>3</v>
      </c>
      <c r="P17" s="651">
        <f ca="1">OFFSET(P17,0,-1)</f>
        <v>3</v>
      </c>
      <c r="Q17" s="651">
        <f ca="1">OFFSET(Q17,0,-1)</f>
        <v>3</v>
      </c>
      <c r="R17" s="650">
        <f ca="1">OFFSET(R17,0,-1)+1</f>
        <v>4</v>
      </c>
      <c r="S17" s="1240">
        <f ca="1">OFFSET(S17,0,-1)+1</f>
        <v>5</v>
      </c>
      <c r="T17" s="1240"/>
      <c r="U17" s="650">
        <f ca="1">OFFSET(U17,0,-2)+1</f>
        <v>6</v>
      </c>
      <c r="V17" s="1109">
        <f ca="1">OFFSET(V17,0,-1)+1</f>
        <v>7</v>
      </c>
      <c r="W17" s="651">
        <f ca="1">OFFSET(W17,0,-1)</f>
        <v>7</v>
      </c>
      <c r="X17" s="651">
        <f ca="1">OFFSET(X17,0,-1)</f>
        <v>7</v>
      </c>
      <c r="Y17" s="1109">
        <f ca="1">OFFSET(Y17,0,-1)+1</f>
        <v>8</v>
      </c>
      <c r="Z17" s="1240">
        <f ca="1">OFFSET(Z17,0,-1)+1</f>
        <v>9</v>
      </c>
      <c r="AA17" s="1240"/>
      <c r="AB17" s="1109">
        <f ca="1">OFFSET(AB17,0,-2)+1</f>
        <v>10</v>
      </c>
      <c r="AC17" s="1109">
        <f ca="1">OFFSET(AC17,0,-1)+1</f>
        <v>11</v>
      </c>
      <c r="AD17" s="651">
        <f ca="1">OFFSET(AD17,0,-1)</f>
        <v>11</v>
      </c>
      <c r="AE17" s="651">
        <f ca="1">OFFSET(AE17,0,-1)</f>
        <v>11</v>
      </c>
      <c r="AF17" s="1109">
        <f ca="1">OFFSET(AF17,0,-1)+1</f>
        <v>12</v>
      </c>
      <c r="AG17" s="1240">
        <f ca="1">OFFSET(AG17,0,-1)+1</f>
        <v>13</v>
      </c>
      <c r="AH17" s="1240"/>
      <c r="AI17" s="1109">
        <f ca="1">OFFSET(AI17,0,-2)+1</f>
        <v>14</v>
      </c>
      <c r="AJ17" s="1109">
        <f ca="1">OFFSET(AJ17,0,-1)+1</f>
        <v>15</v>
      </c>
      <c r="AK17" s="651">
        <f ca="1">OFFSET(AK17,0,-1)</f>
        <v>15</v>
      </c>
      <c r="AL17" s="651">
        <f ca="1">OFFSET(AL17,0,-1)</f>
        <v>15</v>
      </c>
      <c r="AM17" s="1109">
        <f ca="1">OFFSET(AM17,0,-1)+1</f>
        <v>16</v>
      </c>
      <c r="AN17" s="1240">
        <f ca="1">OFFSET(AN17,0,-1)+1</f>
        <v>17</v>
      </c>
      <c r="AO17" s="1240"/>
      <c r="AP17" s="1109">
        <f ca="1">OFFSET(AP17,0,-2)+1</f>
        <v>18</v>
      </c>
      <c r="AQ17" s="1109">
        <f ca="1">OFFSET(AQ17,0,-1)+1</f>
        <v>19</v>
      </c>
      <c r="AR17" s="651">
        <f ca="1">OFFSET(AR17,0,-1)</f>
        <v>19</v>
      </c>
      <c r="AS17" s="651">
        <f ca="1">OFFSET(AS17,0,-1)</f>
        <v>19</v>
      </c>
      <c r="AT17" s="1109">
        <f ca="1">OFFSET(AT17,0,-1)+1</f>
        <v>20</v>
      </c>
      <c r="AU17" s="1240">
        <f ca="1">OFFSET(AU17,0,-1)+1</f>
        <v>21</v>
      </c>
      <c r="AV17" s="1240"/>
      <c r="AW17" s="1109">
        <f ca="1">OFFSET(AW17,0,-2)+1</f>
        <v>22</v>
      </c>
      <c r="AX17" s="1109">
        <f ca="1">OFFSET(AX17,0,-1)+1</f>
        <v>23</v>
      </c>
      <c r="AY17" s="651">
        <f ca="1">OFFSET(AY17,0,-1)</f>
        <v>23</v>
      </c>
      <c r="AZ17" s="651">
        <f ca="1">OFFSET(AZ17,0,-1)</f>
        <v>23</v>
      </c>
      <c r="BA17" s="1109">
        <f ca="1">OFFSET(BA17,0,-1)+1</f>
        <v>24</v>
      </c>
      <c r="BB17" s="1240">
        <f ca="1">OFFSET(BB17,0,-1)+1</f>
        <v>25</v>
      </c>
      <c r="BC17" s="1240"/>
      <c r="BD17" s="1109">
        <f ca="1">OFFSET(BD17,0,-2)+1</f>
        <v>26</v>
      </c>
      <c r="BE17" s="1109">
        <f ca="1">OFFSET(BE17,0,-1)+1</f>
        <v>27</v>
      </c>
      <c r="BF17" s="651">
        <f ca="1">OFFSET(BF17,0,-1)</f>
        <v>27</v>
      </c>
      <c r="BG17" s="651">
        <f ca="1">OFFSET(BG17,0,-1)</f>
        <v>27</v>
      </c>
      <c r="BH17" s="1109">
        <f ca="1">OFFSET(BH17,0,-1)+1</f>
        <v>28</v>
      </c>
      <c r="BI17" s="1240">
        <f ca="1">OFFSET(BI17,0,-1)+1</f>
        <v>29</v>
      </c>
      <c r="BJ17" s="1240"/>
      <c r="BK17" s="1109">
        <f ca="1">OFFSET(BK17,0,-2)+1</f>
        <v>30</v>
      </c>
      <c r="BL17" s="1109">
        <f ca="1">OFFSET(BL17,0,-1)+1</f>
        <v>31</v>
      </c>
      <c r="BM17" s="651">
        <f ca="1">OFFSET(BM17,0,-1)</f>
        <v>31</v>
      </c>
      <c r="BN17" s="651">
        <f ca="1">OFFSET(BN17,0,-1)</f>
        <v>31</v>
      </c>
      <c r="BO17" s="1109">
        <f ca="1">OFFSET(BO17,0,-1)+1</f>
        <v>32</v>
      </c>
      <c r="BP17" s="1240">
        <f ca="1">OFFSET(BP17,0,-1)+1</f>
        <v>33</v>
      </c>
      <c r="BQ17" s="1240"/>
      <c r="BR17" s="1109">
        <f ca="1">OFFSET(BR17,0,-2)+1</f>
        <v>34</v>
      </c>
      <c r="BS17" s="1109">
        <f ca="1">OFFSET(BS17,0,-1)+1</f>
        <v>35</v>
      </c>
      <c r="BT17" s="651">
        <f ca="1">OFFSET(BT17,0,-1)</f>
        <v>35</v>
      </c>
      <c r="BU17" s="651">
        <f ca="1">OFFSET(BU17,0,-1)</f>
        <v>35</v>
      </c>
      <c r="BV17" s="1109">
        <f ca="1">OFFSET(BV17,0,-1)+1</f>
        <v>36</v>
      </c>
      <c r="BW17" s="1240">
        <f ca="1">OFFSET(BW17,0,-1)+1</f>
        <v>37</v>
      </c>
      <c r="BX17" s="1240"/>
      <c r="BY17" s="1109">
        <f ca="1">OFFSET(BY17,0,-2)+1</f>
        <v>38</v>
      </c>
      <c r="BZ17" s="1109">
        <f ca="1">OFFSET(BZ17,0,-1)+1</f>
        <v>39</v>
      </c>
      <c r="CA17" s="651">
        <f ca="1">OFFSET(CA17,0,-1)</f>
        <v>39</v>
      </c>
      <c r="CB17" s="651">
        <f ca="1">OFFSET(CB17,0,-1)</f>
        <v>39</v>
      </c>
      <c r="CC17" s="1109">
        <f ca="1">OFFSET(CC17,0,-1)+1</f>
        <v>40</v>
      </c>
      <c r="CD17" s="1240">
        <f ca="1">OFFSET(CD17,0,-1)+1</f>
        <v>41</v>
      </c>
      <c r="CE17" s="1240"/>
      <c r="CF17" s="1109">
        <f ca="1">OFFSET(CF17,0,-2)+1</f>
        <v>42</v>
      </c>
      <c r="CG17" s="651">
        <f ca="1">OFFSET(CG17,0,-1)</f>
        <v>42</v>
      </c>
      <c r="CH17" s="650">
        <f ca="1">OFFSET(CH17,0,-1)+1</f>
        <v>43</v>
      </c>
    </row>
    <row r="18" spans="1:99" ht="22.5">
      <c r="A18" s="1241">
        <v>1</v>
      </c>
      <c r="B18" s="921"/>
      <c r="C18" s="921"/>
      <c r="D18" s="921"/>
      <c r="E18" s="922"/>
      <c r="F18" s="923"/>
      <c r="G18" s="921"/>
      <c r="H18" s="921"/>
      <c r="I18" s="924"/>
      <c r="J18" s="919"/>
      <c r="K18" s="928">
        <v>1</v>
      </c>
      <c r="L18" s="595">
        <f>mergeValue(A18)</f>
        <v>1</v>
      </c>
      <c r="M18" s="643" t="s">
        <v>20</v>
      </c>
      <c r="N18" s="582"/>
      <c r="O18" s="1254" t="str">
        <f>IF('Перечень тарифов'!J26="","",""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632" t="s">
        <v>659</v>
      </c>
    </row>
    <row r="19" spans="1:99" hidden="1">
      <c r="A19" s="1241"/>
      <c r="B19" s="1241">
        <v>1</v>
      </c>
      <c r="C19" s="921"/>
      <c r="D19" s="921"/>
      <c r="E19" s="923"/>
      <c r="F19" s="923"/>
      <c r="G19" s="921"/>
      <c r="H19" s="921"/>
      <c r="I19" s="918"/>
      <c r="J19" s="917"/>
      <c r="K19" s="928">
        <v>1</v>
      </c>
      <c r="L19" s="595" t="str">
        <f>mergeValue(A19) &amp;"."&amp; mergeValue(B19)</f>
        <v>1.1</v>
      </c>
      <c r="M19" s="548"/>
      <c r="N19" s="582"/>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54"/>
      <c r="BT19" s="1254"/>
      <c r="BU19" s="1254"/>
      <c r="BV19" s="1254"/>
      <c r="BW19" s="1254"/>
      <c r="BX19" s="1254"/>
      <c r="BY19" s="1254"/>
      <c r="BZ19" s="1254"/>
      <c r="CA19" s="1254"/>
      <c r="CB19" s="1254"/>
      <c r="CC19" s="1254"/>
      <c r="CD19" s="1254"/>
      <c r="CE19" s="1254"/>
      <c r="CF19" s="1254"/>
      <c r="CG19" s="1254"/>
      <c r="CH19" s="632"/>
    </row>
    <row r="20" spans="1:99" hidden="1">
      <c r="A20" s="1241"/>
      <c r="B20" s="1241"/>
      <c r="C20" s="1241">
        <v>1</v>
      </c>
      <c r="D20" s="921"/>
      <c r="E20" s="923"/>
      <c r="F20" s="923"/>
      <c r="G20" s="921"/>
      <c r="H20" s="921"/>
      <c r="I20" s="925"/>
      <c r="J20" s="917"/>
      <c r="K20" s="928">
        <v>1</v>
      </c>
      <c r="L20" s="595" t="str">
        <f>mergeValue(A20) &amp;"."&amp; mergeValue(B20)&amp;"."&amp; mergeValue(C20)</f>
        <v>1.1.1</v>
      </c>
      <c r="M20" s="549"/>
      <c r="N20" s="582"/>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54"/>
      <c r="BT20" s="1254"/>
      <c r="BU20" s="1254"/>
      <c r="BV20" s="1254"/>
      <c r="BW20" s="1254"/>
      <c r="BX20" s="1254"/>
      <c r="BY20" s="1254"/>
      <c r="BZ20" s="1254"/>
      <c r="CA20" s="1254"/>
      <c r="CB20" s="1254"/>
      <c r="CC20" s="1254"/>
      <c r="CD20" s="1254"/>
      <c r="CE20" s="1254"/>
      <c r="CF20" s="1254"/>
      <c r="CG20" s="1254"/>
      <c r="CH20" s="632"/>
    </row>
    <row r="21" spans="1:99" hidden="1">
      <c r="A21" s="1241"/>
      <c r="B21" s="1241"/>
      <c r="C21" s="1241"/>
      <c r="D21" s="1241">
        <v>1</v>
      </c>
      <c r="E21" s="923"/>
      <c r="F21" s="923"/>
      <c r="G21" s="921"/>
      <c r="H21" s="921"/>
      <c r="I21" s="1241">
        <v>1</v>
      </c>
      <c r="J21" s="917"/>
      <c r="K21" s="928">
        <v>1</v>
      </c>
      <c r="L21" s="595" t="str">
        <f>mergeValue(A21) &amp;"."&amp; mergeValue(B21)&amp;"."&amp; mergeValue(C21)&amp;"."&amp; mergeValue(D21)</f>
        <v>1.1.1.1</v>
      </c>
      <c r="M21" s="550"/>
      <c r="N21" s="582"/>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c r="CB21" s="1254"/>
      <c r="CC21" s="1254"/>
      <c r="CD21" s="1254"/>
      <c r="CE21" s="1254"/>
      <c r="CF21" s="1254"/>
      <c r="CG21" s="1254"/>
      <c r="CH21" s="632"/>
    </row>
    <row r="22" spans="1:99" ht="11.25" hidden="1" customHeight="1">
      <c r="A22" s="1241"/>
      <c r="B22" s="1241"/>
      <c r="C22" s="1241"/>
      <c r="D22" s="1241"/>
      <c r="E22" s="1241">
        <v>1</v>
      </c>
      <c r="F22" s="923"/>
      <c r="G22" s="921"/>
      <c r="H22" s="921"/>
      <c r="I22" s="1241"/>
      <c r="J22" s="923"/>
      <c r="K22" s="928">
        <v>1</v>
      </c>
      <c r="L22" s="595"/>
      <c r="M22" s="556"/>
      <c r="N22" s="583"/>
      <c r="O22" s="633"/>
      <c r="P22" s="633"/>
      <c r="Q22" s="633"/>
      <c r="R22" s="633"/>
      <c r="S22" s="633"/>
      <c r="T22" s="633"/>
      <c r="U22" s="595"/>
      <c r="V22" s="1116"/>
      <c r="W22" s="1116"/>
      <c r="X22" s="1116"/>
      <c r="Y22" s="1116"/>
      <c r="Z22" s="1116"/>
      <c r="AA22" s="1116"/>
      <c r="AB22" s="1114"/>
      <c r="AC22" s="1116"/>
      <c r="AD22" s="1116"/>
      <c r="AE22" s="1116"/>
      <c r="AF22" s="1116"/>
      <c r="AG22" s="1116"/>
      <c r="AH22" s="1116"/>
      <c r="AI22" s="1114"/>
      <c r="AJ22" s="1116"/>
      <c r="AK22" s="1116"/>
      <c r="AL22" s="1116"/>
      <c r="AM22" s="1116"/>
      <c r="AN22" s="1116"/>
      <c r="AO22" s="1116"/>
      <c r="AP22" s="1114"/>
      <c r="AQ22" s="1116"/>
      <c r="AR22" s="1116"/>
      <c r="AS22" s="1116"/>
      <c r="AT22" s="1116"/>
      <c r="AU22" s="1116"/>
      <c r="AV22" s="1116"/>
      <c r="AW22" s="1114"/>
      <c r="AX22" s="1116"/>
      <c r="AY22" s="1116"/>
      <c r="AZ22" s="1116"/>
      <c r="BA22" s="1116"/>
      <c r="BB22" s="1116"/>
      <c r="BC22" s="1116"/>
      <c r="BD22" s="1114"/>
      <c r="BE22" s="1116"/>
      <c r="BF22" s="1116"/>
      <c r="BG22" s="1116"/>
      <c r="BH22" s="1116"/>
      <c r="BI22" s="1116"/>
      <c r="BJ22" s="1116"/>
      <c r="BK22" s="1114"/>
      <c r="BL22" s="1116"/>
      <c r="BM22" s="1116"/>
      <c r="BN22" s="1116"/>
      <c r="BO22" s="1116"/>
      <c r="BP22" s="1116"/>
      <c r="BQ22" s="1116"/>
      <c r="BR22" s="1114"/>
      <c r="BS22" s="1116"/>
      <c r="BT22" s="1116"/>
      <c r="BU22" s="1116"/>
      <c r="BV22" s="1116"/>
      <c r="BW22" s="1116"/>
      <c r="BX22" s="1116"/>
      <c r="BY22" s="1114"/>
      <c r="BZ22" s="1116"/>
      <c r="CA22" s="1116"/>
      <c r="CB22" s="1116"/>
      <c r="CC22" s="1116"/>
      <c r="CD22" s="1116"/>
      <c r="CE22" s="1116"/>
      <c r="CF22" s="1114"/>
      <c r="CG22" s="509"/>
      <c r="CH22" s="561"/>
    </row>
    <row r="23" spans="1:99" ht="90">
      <c r="A23" s="1241"/>
      <c r="B23" s="1241"/>
      <c r="C23" s="1241"/>
      <c r="D23" s="1241"/>
      <c r="E23" s="1241"/>
      <c r="F23" s="1241">
        <v>1</v>
      </c>
      <c r="G23" s="921"/>
      <c r="H23" s="921"/>
      <c r="I23" s="1241"/>
      <c r="J23" s="1247"/>
      <c r="K23" s="928">
        <v>1</v>
      </c>
      <c r="L23" s="595" t="str">
        <f>mergeValue(A23) &amp;"."&amp; mergeValue(B23)&amp;"."&amp; mergeValue(C23)&amp;"."&amp; mergeValue(D23)&amp;"."&amp;  mergeValue(F23)</f>
        <v>1.1.1.1.1</v>
      </c>
      <c r="M23" s="556" t="s">
        <v>10</v>
      </c>
      <c r="N23" s="583"/>
      <c r="O23" s="1244" t="s">
        <v>3</v>
      </c>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c r="CB23" s="1245"/>
      <c r="CC23" s="1245"/>
      <c r="CD23" s="1245"/>
      <c r="CE23" s="1245"/>
      <c r="CF23" s="1245"/>
      <c r="CG23" s="1246"/>
      <c r="CH23" s="632" t="s">
        <v>636</v>
      </c>
      <c r="CJ23" s="591" t="str">
        <f>strCheckUnique(CK23:CK26)</f>
        <v/>
      </c>
      <c r="CL23" s="591"/>
    </row>
    <row r="24" spans="1:99" ht="17.100000000000001" customHeight="1">
      <c r="A24" s="1241"/>
      <c r="B24" s="1241"/>
      <c r="C24" s="1241"/>
      <c r="D24" s="1241"/>
      <c r="E24" s="1241"/>
      <c r="F24" s="1241"/>
      <c r="G24" s="921">
        <v>1</v>
      </c>
      <c r="H24" s="921"/>
      <c r="I24" s="1241"/>
      <c r="J24" s="1247"/>
      <c r="K24" s="920"/>
      <c r="L24" s="595" t="str">
        <f>mergeValue(A24) &amp;"."&amp; mergeValue(B24)&amp;"."&amp; mergeValue(C24)&amp;"."&amp; mergeValue(D24)&amp;"."&amp;  mergeValue(F24)&amp;"."&amp;  mergeValue(G24)</f>
        <v>1.1.1.1.1.1</v>
      </c>
      <c r="M24" s="1071" t="s">
        <v>643</v>
      </c>
      <c r="N24" s="588"/>
      <c r="O24" s="685">
        <v>53.11</v>
      </c>
      <c r="P24" s="564"/>
      <c r="Q24" s="564"/>
      <c r="R24" s="1252" t="s">
        <v>1192</v>
      </c>
      <c r="S24" s="1237" t="s">
        <v>84</v>
      </c>
      <c r="T24" s="1252" t="s">
        <v>1558</v>
      </c>
      <c r="U24" s="1237" t="s">
        <v>84</v>
      </c>
      <c r="V24" s="685">
        <v>55.03</v>
      </c>
      <c r="W24" s="765"/>
      <c r="X24" s="765"/>
      <c r="Y24" s="1252" t="s">
        <v>1559</v>
      </c>
      <c r="Z24" s="1237" t="s">
        <v>84</v>
      </c>
      <c r="AA24" s="1252" t="s">
        <v>1560</v>
      </c>
      <c r="AB24" s="1237" t="s">
        <v>84</v>
      </c>
      <c r="AC24" s="685">
        <v>55.03</v>
      </c>
      <c r="AD24" s="765"/>
      <c r="AE24" s="765"/>
      <c r="AF24" s="1252" t="s">
        <v>1561</v>
      </c>
      <c r="AG24" s="1237" t="s">
        <v>84</v>
      </c>
      <c r="AH24" s="1252" t="s">
        <v>1562</v>
      </c>
      <c r="AI24" s="1237" t="s">
        <v>84</v>
      </c>
      <c r="AJ24" s="685">
        <v>57.47</v>
      </c>
      <c r="AK24" s="765"/>
      <c r="AL24" s="765"/>
      <c r="AM24" s="1252" t="s">
        <v>1563</v>
      </c>
      <c r="AN24" s="1237" t="s">
        <v>84</v>
      </c>
      <c r="AO24" s="1252" t="s">
        <v>1564</v>
      </c>
      <c r="AP24" s="1237" t="s">
        <v>84</v>
      </c>
      <c r="AQ24" s="685">
        <v>57.47</v>
      </c>
      <c r="AR24" s="765"/>
      <c r="AS24" s="765"/>
      <c r="AT24" s="1252" t="s">
        <v>1565</v>
      </c>
      <c r="AU24" s="1237" t="s">
        <v>84</v>
      </c>
      <c r="AV24" s="1252" t="s">
        <v>1566</v>
      </c>
      <c r="AW24" s="1237" t="s">
        <v>84</v>
      </c>
      <c r="AX24" s="685">
        <v>59.94</v>
      </c>
      <c r="AY24" s="765"/>
      <c r="AZ24" s="765"/>
      <c r="BA24" s="1252" t="s">
        <v>1567</v>
      </c>
      <c r="BB24" s="1237" t="s">
        <v>84</v>
      </c>
      <c r="BC24" s="1252" t="s">
        <v>1568</v>
      </c>
      <c r="BD24" s="1237" t="s">
        <v>84</v>
      </c>
      <c r="BE24" s="685">
        <v>59.94</v>
      </c>
      <c r="BF24" s="765"/>
      <c r="BG24" s="765"/>
      <c r="BH24" s="1252" t="s">
        <v>1569</v>
      </c>
      <c r="BI24" s="1237" t="s">
        <v>84</v>
      </c>
      <c r="BJ24" s="1252" t="s">
        <v>1570</v>
      </c>
      <c r="BK24" s="1237" t="s">
        <v>84</v>
      </c>
      <c r="BL24" s="685">
        <v>61</v>
      </c>
      <c r="BM24" s="765"/>
      <c r="BN24" s="765"/>
      <c r="BO24" s="1252" t="s">
        <v>1571</v>
      </c>
      <c r="BP24" s="1237" t="s">
        <v>84</v>
      </c>
      <c r="BQ24" s="1252" t="s">
        <v>1572</v>
      </c>
      <c r="BR24" s="1237" t="s">
        <v>84</v>
      </c>
      <c r="BS24" s="685">
        <v>61</v>
      </c>
      <c r="BT24" s="765"/>
      <c r="BU24" s="765"/>
      <c r="BV24" s="1252" t="s">
        <v>1573</v>
      </c>
      <c r="BW24" s="1237" t="s">
        <v>84</v>
      </c>
      <c r="BX24" s="1252" t="s">
        <v>1574</v>
      </c>
      <c r="BY24" s="1237" t="s">
        <v>84</v>
      </c>
      <c r="BZ24" s="685">
        <v>61.77</v>
      </c>
      <c r="CA24" s="765"/>
      <c r="CB24" s="765"/>
      <c r="CC24" s="1252" t="s">
        <v>1575</v>
      </c>
      <c r="CD24" s="1237" t="s">
        <v>84</v>
      </c>
      <c r="CE24" s="1252" t="s">
        <v>1193</v>
      </c>
      <c r="CF24" s="1237" t="s">
        <v>85</v>
      </c>
      <c r="CG24" s="539"/>
      <c r="CH24" s="1212" t="s">
        <v>660</v>
      </c>
      <c r="CI24" s="587" t="str">
        <f>strCheckDate(O25:CG25)</f>
        <v/>
      </c>
      <c r="CJ24" s="591"/>
      <c r="CK24" s="591" t="str">
        <f>IF(M24="","",M24 )</f>
        <v>вода</v>
      </c>
      <c r="CL24" s="591"/>
      <c r="CM24" s="591"/>
      <c r="CN24" s="591"/>
    </row>
    <row r="25" spans="1:99" ht="11.25" hidden="1" customHeight="1">
      <c r="A25" s="1241"/>
      <c r="B25" s="1241"/>
      <c r="C25" s="1241"/>
      <c r="D25" s="1241"/>
      <c r="E25" s="1241"/>
      <c r="F25" s="1241"/>
      <c r="G25" s="921"/>
      <c r="H25" s="921"/>
      <c r="I25" s="1241"/>
      <c r="J25" s="1247"/>
      <c r="K25" s="928">
        <v>1</v>
      </c>
      <c r="L25" s="602"/>
      <c r="M25" s="648"/>
      <c r="N25" s="588"/>
      <c r="O25" s="564"/>
      <c r="P25" s="564"/>
      <c r="Q25" s="586" t="str">
        <f>R24 &amp; "-" &amp; T24</f>
        <v>01.01.2019-30.06.2019</v>
      </c>
      <c r="R25" s="1252"/>
      <c r="S25" s="1237"/>
      <c r="T25" s="1252"/>
      <c r="U25" s="1237"/>
      <c r="V25" s="765"/>
      <c r="W25" s="765"/>
      <c r="X25" s="771" t="str">
        <f>Y24 &amp; "-" &amp; AA24</f>
        <v>01.07.2019-31.12.2019</v>
      </c>
      <c r="Y25" s="1252"/>
      <c r="Z25" s="1237"/>
      <c r="AA25" s="1252"/>
      <c r="AB25" s="1237"/>
      <c r="AC25" s="765"/>
      <c r="AD25" s="765"/>
      <c r="AE25" s="771" t="str">
        <f>AF24 &amp; "-" &amp; AH24</f>
        <v>01.01.2020-30.06.2020</v>
      </c>
      <c r="AF25" s="1252"/>
      <c r="AG25" s="1237"/>
      <c r="AH25" s="1252"/>
      <c r="AI25" s="1237"/>
      <c r="AJ25" s="765"/>
      <c r="AK25" s="765"/>
      <c r="AL25" s="771" t="str">
        <f>AM24 &amp; "-" &amp; AO24</f>
        <v>01.07.2020-31.12.2020</v>
      </c>
      <c r="AM25" s="1252"/>
      <c r="AN25" s="1237"/>
      <c r="AO25" s="1252"/>
      <c r="AP25" s="1237"/>
      <c r="AQ25" s="765"/>
      <c r="AR25" s="765"/>
      <c r="AS25" s="771" t="str">
        <f>AT24 &amp; "-" &amp; AV24</f>
        <v>01.01.2021-30.06.2021</v>
      </c>
      <c r="AT25" s="1252"/>
      <c r="AU25" s="1237"/>
      <c r="AV25" s="1252"/>
      <c r="AW25" s="1237"/>
      <c r="AX25" s="765"/>
      <c r="AY25" s="765"/>
      <c r="AZ25" s="771" t="str">
        <f>BA24 &amp; "-" &amp; BC24</f>
        <v>01.07.2021-31.12.2021</v>
      </c>
      <c r="BA25" s="1252"/>
      <c r="BB25" s="1237"/>
      <c r="BC25" s="1252"/>
      <c r="BD25" s="1237"/>
      <c r="BE25" s="765"/>
      <c r="BF25" s="765"/>
      <c r="BG25" s="771" t="str">
        <f>BH24 &amp; "-" &amp; BJ24</f>
        <v>01.01.2022-30.06.2022</v>
      </c>
      <c r="BH25" s="1252"/>
      <c r="BI25" s="1237"/>
      <c r="BJ25" s="1252"/>
      <c r="BK25" s="1237"/>
      <c r="BL25" s="765"/>
      <c r="BM25" s="765"/>
      <c r="BN25" s="771" t="str">
        <f>BO24 &amp; "-" &amp; BQ24</f>
        <v>01.07.2022-31.12.2022</v>
      </c>
      <c r="BO25" s="1252"/>
      <c r="BP25" s="1237"/>
      <c r="BQ25" s="1252"/>
      <c r="BR25" s="1237"/>
      <c r="BS25" s="765"/>
      <c r="BT25" s="765"/>
      <c r="BU25" s="771" t="str">
        <f>BV24 &amp; "-" &amp; BX24</f>
        <v>01.01.2023-30.06.2023</v>
      </c>
      <c r="BV25" s="1252"/>
      <c r="BW25" s="1237"/>
      <c r="BX25" s="1252"/>
      <c r="BY25" s="1237"/>
      <c r="BZ25" s="765"/>
      <c r="CA25" s="765"/>
      <c r="CB25" s="771" t="str">
        <f>CC24 &amp; "-" &amp; CE24</f>
        <v>01.07.2023-31.12.2023</v>
      </c>
      <c r="CC25" s="1252"/>
      <c r="CD25" s="1237"/>
      <c r="CE25" s="1252"/>
      <c r="CF25" s="1237"/>
      <c r="CG25" s="539"/>
      <c r="CH25" s="1213"/>
      <c r="CJ25" s="591"/>
      <c r="CK25" s="591"/>
      <c r="CL25" s="591"/>
      <c r="CM25" s="591"/>
      <c r="CN25" s="591"/>
    </row>
    <row r="26" spans="1:99" s="524" customFormat="1" ht="15" customHeight="1">
      <c r="A26" s="1241"/>
      <c r="B26" s="1241"/>
      <c r="C26" s="1241"/>
      <c r="D26" s="1241"/>
      <c r="E26" s="1241"/>
      <c r="F26" s="1241"/>
      <c r="G26" s="921"/>
      <c r="H26" s="921"/>
      <c r="I26" s="1241"/>
      <c r="J26" s="1247"/>
      <c r="K26" s="928">
        <v>1</v>
      </c>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759"/>
      <c r="BF26" s="759"/>
      <c r="BG26" s="759"/>
      <c r="BH26" s="768"/>
      <c r="BI26" s="1008"/>
      <c r="BJ26" s="1007"/>
      <c r="BK26" s="1003"/>
      <c r="BL26" s="759"/>
      <c r="BM26" s="759"/>
      <c r="BN26" s="759"/>
      <c r="BO26" s="768"/>
      <c r="BP26" s="1008"/>
      <c r="BQ26" s="1007"/>
      <c r="BR26" s="1003"/>
      <c r="BS26" s="759"/>
      <c r="BT26" s="759"/>
      <c r="BU26" s="759"/>
      <c r="BV26" s="768"/>
      <c r="BW26" s="1008"/>
      <c r="BX26" s="1007"/>
      <c r="BY26" s="1003"/>
      <c r="BZ26" s="759"/>
      <c r="CA26" s="759"/>
      <c r="CB26" s="759"/>
      <c r="CC26" s="768"/>
      <c r="CD26" s="1008"/>
      <c r="CE26" s="1007"/>
      <c r="CF26" s="1003"/>
      <c r="CG26" s="562"/>
      <c r="CH26" s="1214"/>
      <c r="CI26" s="589"/>
      <c r="CJ26" s="589"/>
      <c r="CK26" s="589"/>
      <c r="CL26" s="589"/>
      <c r="CM26" s="589"/>
      <c r="CN26" s="589"/>
      <c r="CO26" s="589"/>
      <c r="CP26" s="589"/>
      <c r="CQ26" s="589"/>
      <c r="CR26" s="589"/>
      <c r="CS26" s="589"/>
      <c r="CT26" s="589"/>
    </row>
    <row r="27" spans="1:99" s="524" customFormat="1" ht="15" customHeight="1">
      <c r="A27" s="1241"/>
      <c r="B27" s="1241"/>
      <c r="C27" s="1241"/>
      <c r="D27" s="1241"/>
      <c r="E27" s="1241"/>
      <c r="F27" s="923"/>
      <c r="G27" s="923"/>
      <c r="H27" s="921"/>
      <c r="I27" s="1241"/>
      <c r="J27" s="923"/>
      <c r="K27" s="927"/>
      <c r="L27" s="540"/>
      <c r="M27" s="553" t="s">
        <v>11</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62"/>
      <c r="CI27" s="589"/>
      <c r="CJ27" s="589"/>
      <c r="CK27" s="589"/>
      <c r="CL27" s="589"/>
      <c r="CM27" s="589"/>
      <c r="CN27" s="589"/>
      <c r="CO27" s="589"/>
      <c r="CP27" s="589"/>
      <c r="CQ27" s="589"/>
      <c r="CR27" s="589"/>
      <c r="CS27" s="589"/>
      <c r="CT27" s="589"/>
      <c r="CU27" s="589"/>
    </row>
    <row r="28" spans="1:99" s="524" customFormat="1" ht="15" hidden="1" customHeight="1">
      <c r="A28" s="1241"/>
      <c r="B28" s="1241"/>
      <c r="C28" s="1241"/>
      <c r="D28" s="1241"/>
      <c r="E28" s="923"/>
      <c r="F28" s="923"/>
      <c r="G28" s="923"/>
      <c r="H28" s="921"/>
      <c r="I28" s="1241"/>
      <c r="J28" s="923"/>
      <c r="K28" s="927"/>
      <c r="L28" s="540"/>
      <c r="M28" s="553"/>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8"/>
      <c r="AV28" s="558"/>
      <c r="AW28" s="558"/>
      <c r="AX28" s="558"/>
      <c r="AY28" s="558"/>
      <c r="AZ28" s="558"/>
      <c r="BA28" s="558"/>
      <c r="BB28" s="558"/>
      <c r="BC28" s="558"/>
      <c r="BD28" s="558"/>
      <c r="BE28" s="558"/>
      <c r="BF28" s="558"/>
      <c r="BG28" s="558"/>
      <c r="BH28" s="558"/>
      <c r="BI28" s="558"/>
      <c r="BJ28" s="558"/>
      <c r="BK28" s="558"/>
      <c r="BL28" s="558"/>
      <c r="BM28" s="558"/>
      <c r="BN28" s="558"/>
      <c r="BO28" s="558"/>
      <c r="BP28" s="558"/>
      <c r="BQ28" s="558"/>
      <c r="BR28" s="558"/>
      <c r="BS28" s="558"/>
      <c r="BT28" s="558"/>
      <c r="BU28" s="558"/>
      <c r="BV28" s="558"/>
      <c r="BW28" s="558"/>
      <c r="BX28" s="558"/>
      <c r="BY28" s="558"/>
      <c r="BZ28" s="558"/>
      <c r="CA28" s="558"/>
      <c r="CB28" s="558"/>
      <c r="CC28" s="558"/>
      <c r="CD28" s="558"/>
      <c r="CE28" s="558"/>
      <c r="CF28" s="558"/>
      <c r="CG28" s="558"/>
      <c r="CH28" s="562"/>
      <c r="CI28" s="589"/>
      <c r="CJ28" s="589"/>
      <c r="CK28" s="589"/>
      <c r="CL28" s="589"/>
      <c r="CM28" s="589"/>
      <c r="CN28" s="589"/>
      <c r="CO28" s="589"/>
      <c r="CP28" s="589"/>
      <c r="CQ28" s="589"/>
      <c r="CR28" s="589"/>
      <c r="CS28" s="589"/>
      <c r="CT28" s="589"/>
      <c r="CU28" s="589"/>
    </row>
    <row r="29" spans="1:99"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row>
    <row r="30" spans="1:99" ht="106.5" customHeight="1">
      <c r="L30" s="1">
        <v>1</v>
      </c>
      <c r="M30" s="1205" t="s">
        <v>661</v>
      </c>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5"/>
      <c r="BF30" s="1205"/>
      <c r="BG30" s="1205"/>
      <c r="BH30" s="1205"/>
      <c r="BI30" s="1205"/>
      <c r="BJ30" s="1205"/>
      <c r="BK30" s="1205"/>
      <c r="BL30" s="1205"/>
      <c r="BM30" s="1205"/>
      <c r="BN30" s="1205"/>
      <c r="BO30" s="1205"/>
      <c r="BP30" s="1205"/>
      <c r="BQ30" s="1205"/>
      <c r="BR30" s="1205"/>
      <c r="BS30" s="1205"/>
      <c r="BT30" s="1205"/>
      <c r="BU30" s="1205"/>
      <c r="BV30" s="1205"/>
      <c r="BW30" s="1205"/>
      <c r="BX30" s="1205"/>
      <c r="BY30" s="1205"/>
      <c r="BZ30" s="1205"/>
      <c r="CA30" s="1205"/>
      <c r="CB30" s="1205"/>
      <c r="CC30" s="1205"/>
      <c r="CD30" s="1205"/>
      <c r="CE30" s="1205"/>
      <c r="CF30" s="1205"/>
      <c r="CG30" s="1205"/>
      <c r="CH30" s="1205"/>
    </row>
  </sheetData>
  <sheetProtection password="FA9C" sheet="1" objects="1" scenarios="1" formatColumns="0" formatRows="0"/>
  <dataConsolidate/>
  <mergeCells count="156">
    <mergeCell ref="I21:I28"/>
    <mergeCell ref="A18:A28"/>
    <mergeCell ref="O18:CG18"/>
    <mergeCell ref="B19:B28"/>
    <mergeCell ref="O19:CG19"/>
    <mergeCell ref="C20:C28"/>
    <mergeCell ref="U24:U25"/>
    <mergeCell ref="O20:CG20"/>
    <mergeCell ref="D21:D28"/>
    <mergeCell ref="O21:CG21"/>
    <mergeCell ref="E22:E27"/>
    <mergeCell ref="F23:F26"/>
    <mergeCell ref="J23:J26"/>
    <mergeCell ref="O23:CG23"/>
    <mergeCell ref="R24:R25"/>
    <mergeCell ref="S24:S25"/>
    <mergeCell ref="AB24:AB25"/>
    <mergeCell ref="BD24:BD25"/>
    <mergeCell ref="BR24:BR25"/>
    <mergeCell ref="CF24:CF25"/>
    <mergeCell ref="L5:T5"/>
    <mergeCell ref="O7:T7"/>
    <mergeCell ref="O8:T8"/>
    <mergeCell ref="L11:M11"/>
    <mergeCell ref="O11:T11"/>
    <mergeCell ref="O9:T9"/>
    <mergeCell ref="O10:T10"/>
    <mergeCell ref="O12:U12"/>
    <mergeCell ref="O15:O16"/>
    <mergeCell ref="P15:Q15"/>
    <mergeCell ref="S16:T16"/>
    <mergeCell ref="R15:T15"/>
    <mergeCell ref="O14:T14"/>
    <mergeCell ref="M30:CH30"/>
    <mergeCell ref="U14:U16"/>
    <mergeCell ref="CG14:CG16"/>
    <mergeCell ref="CH13:CH16"/>
    <mergeCell ref="L13:CG13"/>
    <mergeCell ref="L14:L16"/>
    <mergeCell ref="M14:M16"/>
    <mergeCell ref="S17:T17"/>
    <mergeCell ref="T24:T25"/>
    <mergeCell ref="Z17:AA17"/>
    <mergeCell ref="Y24:Y25"/>
    <mergeCell ref="Z24:Z25"/>
    <mergeCell ref="AA24:AA25"/>
    <mergeCell ref="AM24:AM25"/>
    <mergeCell ref="AN24:AN25"/>
    <mergeCell ref="AO24:AO25"/>
    <mergeCell ref="AP24:AP25"/>
    <mergeCell ref="AT24:AT25"/>
    <mergeCell ref="AU24:AU25"/>
    <mergeCell ref="AV24:AV25"/>
    <mergeCell ref="AW24:AW25"/>
    <mergeCell ref="BA24:BA25"/>
    <mergeCell ref="BB24:BB25"/>
    <mergeCell ref="BC24:BC25"/>
    <mergeCell ref="V12:AB12"/>
    <mergeCell ref="V14:AA14"/>
    <mergeCell ref="AB14:AB16"/>
    <mergeCell ref="V15:V16"/>
    <mergeCell ref="W15:X15"/>
    <mergeCell ref="Y15:AA15"/>
    <mergeCell ref="Z16:AA16"/>
    <mergeCell ref="V11:AA11"/>
    <mergeCell ref="CH24:CH2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X11:BC11"/>
    <mergeCell ref="AU17:AV17"/>
    <mergeCell ref="AQ12:AW12"/>
    <mergeCell ref="AQ14:AV14"/>
    <mergeCell ref="AW14:AW16"/>
    <mergeCell ref="AQ15:AQ16"/>
    <mergeCell ref="AR15:AS15"/>
    <mergeCell ref="AT15:AV15"/>
    <mergeCell ref="AU16:AV16"/>
    <mergeCell ref="AQ11:AV11"/>
    <mergeCell ref="BB17:BC17"/>
    <mergeCell ref="AX12:BD12"/>
    <mergeCell ref="AX14:BC14"/>
    <mergeCell ref="BD14:BD16"/>
    <mergeCell ref="AX15:AX16"/>
    <mergeCell ref="AY15:AZ15"/>
    <mergeCell ref="BA15:BC15"/>
    <mergeCell ref="BR14:BR16"/>
    <mergeCell ref="BL15:BL16"/>
    <mergeCell ref="BM15:BN15"/>
    <mergeCell ref="AJ12:AP12"/>
    <mergeCell ref="AJ14:AO14"/>
    <mergeCell ref="AP14:AP16"/>
    <mergeCell ref="AJ15:AJ16"/>
    <mergeCell ref="AK15:AL15"/>
    <mergeCell ref="AM15:AO15"/>
    <mergeCell ref="AN16:AO16"/>
    <mergeCell ref="BZ14:CE14"/>
    <mergeCell ref="CF14:CF16"/>
    <mergeCell ref="BZ15:BZ16"/>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L12:BR12"/>
    <mergeCell ref="BL14:BQ14"/>
    <mergeCell ref="CA15:CB15"/>
    <mergeCell ref="CC15:CE15"/>
    <mergeCell ref="CD16:CE16"/>
    <mergeCell ref="BO15:BQ15"/>
    <mergeCell ref="BP16:BQ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BZ12:CF12"/>
  </mergeCells>
  <dataValidations count="10">
    <dataValidation allowBlank="1" sqref="LS27:MD28 VO27:VZ28 AFK27:AFV28 APG27:APR28 AZC27:AZN28 BIY27:BJJ28 BSU27:BTF28 CCQ27:CDB28 CMM27:CMX28 CWI27:CWT28 DGE27:DGP28 DQA27:DQL28 DZW27:EAH28 EJS27:EKD28 ETO27:ETZ28 FDK27:FDV28 FNG27:FNR28 FXC27:FXN28 GGY27:GHJ28 GQU27:GRF28 HAQ27:HBB28 HKM27:HKX28 HUI27:HUT28 IEE27:IEP28 IOA27:IOL28 IXW27:IYH28 JHS27:JID28 JRO27:JRZ28 KBK27:KBV28 KLG27:KLR28 KVC27:KVN28 LEY27:LFJ28 LOU27:LPF28 LYQ27:LZB28 MIM27:MIX28 MSI27:MST28 NCE27:NCP28 NMA27:NML28 NVW27:NWH28 OFS27:OGD28 OPO27:OPZ28 OZK27:OZV28 PJG27:PJR28 PTC27:PTN28 QCY27:QDJ28 QMU27:QNF28 QWQ27:QXB28 RGM27:RGX28 RQI27:RQT28 SAE27:SAP28 SKA27:SKL28 STW27:SUH28 TDS27:TED28 TNO27:TNZ28 TXK27:TXV28 UHG27:UHR28 URC27:URN28 VAY27:VBJ28 VKU27:VLF28 VUQ27:VVB28 WEM27:WEX28 WOI27:WOT28 WYE27:WYP28 LS65559:MD65560 VO65559:VZ65560 AFK65559:AFV65560 APG65559:APR65560 AZC65559:AZN65560 BIY65559:BJJ65560 BSU65559:BTF65560 CCQ65559:CDB65560 CMM65559:CMX65560 CWI65559:CWT65560 DGE65559:DGP65560 DQA65559:DQL65560 DZW65559:EAH65560 EJS65559:EKD65560 ETO65559:ETZ65560 FDK65559:FDV65560 FNG65559:FNR65560 FXC65559:FXN65560 GGY65559:GHJ65560 GQU65559:GRF65560 HAQ65559:HBB65560 HKM65559:HKX65560 HUI65559:HUT65560 IEE65559:IEP65560 IOA65559:IOL65560 IXW65559:IYH65560 JHS65559:JID65560 JRO65559:JRZ65560 KBK65559:KBV65560 KLG65559:KLR65560 KVC65559:KVN65560 LEY65559:LFJ65560 LOU65559:LPF65560 LYQ65559:LZB65560 MIM65559:MIX65560 MSI65559:MST65560 NCE65559:NCP65560 NMA65559:NML65560 NVW65559:NWH65560 OFS65559:OGD65560 OPO65559:OPZ65560 OZK65559:OZV65560 PJG65559:PJR65560 PTC65559:PTN65560 QCY65559:QDJ65560 QMU65559:QNF65560 QWQ65559:QXB65560 RGM65559:RGX65560 RQI65559:RQT65560 SAE65559:SAP65560 SKA65559:SKL65560 STW65559:SUH65560 TDS65559:TED65560 TNO65559:TNZ65560 TXK65559:TXV65560 UHG65559:UHR65560 URC65559:URN65560 VAY65559:VBJ65560 VKU65559:VLF65560 VUQ65559:VVB65560 WEM65559:WEX65560 WOI65559:WOT65560 WYE65559:WYP65560 LS131095:MD131096 VO131095:VZ131096 AFK131095:AFV131096 APG131095:APR131096 AZC131095:AZN131096 BIY131095:BJJ131096 BSU131095:BTF131096 CCQ131095:CDB131096 CMM131095:CMX131096 CWI131095:CWT131096 DGE131095:DGP131096 DQA131095:DQL131096 DZW131095:EAH131096 EJS131095:EKD131096 ETO131095:ETZ131096 FDK131095:FDV131096 FNG131095:FNR131096 FXC131095:FXN131096 GGY131095:GHJ131096 GQU131095:GRF131096 HAQ131095:HBB131096 HKM131095:HKX131096 HUI131095:HUT131096 IEE131095:IEP131096 IOA131095:IOL131096 IXW131095:IYH131096 JHS131095:JID131096 JRO131095:JRZ131096 KBK131095:KBV131096 KLG131095:KLR131096 KVC131095:KVN131096 LEY131095:LFJ131096 LOU131095:LPF131096 LYQ131095:LZB131096 MIM131095:MIX131096 MSI131095:MST131096 NCE131095:NCP131096 NMA131095:NML131096 NVW131095:NWH131096 OFS131095:OGD131096 OPO131095:OPZ131096 OZK131095:OZV131096 PJG131095:PJR131096 PTC131095:PTN131096 QCY131095:QDJ131096 QMU131095:QNF131096 QWQ131095:QXB131096 RGM131095:RGX131096 RQI131095:RQT131096 SAE131095:SAP131096 SKA131095:SKL131096 STW131095:SUH131096 TDS131095:TED131096 TNO131095:TNZ131096 TXK131095:TXV131096 UHG131095:UHR131096 URC131095:URN131096 VAY131095:VBJ131096 VKU131095:VLF131096 VUQ131095:VVB131096 WEM131095:WEX131096 WOI131095:WOT131096 WYE131095:WYP131096 LS196631:MD196632 VO196631:VZ196632 AFK196631:AFV196632 APG196631:APR196632 AZC196631:AZN196632 BIY196631:BJJ196632 BSU196631:BTF196632 CCQ196631:CDB196632 CMM196631:CMX196632 CWI196631:CWT196632 DGE196631:DGP196632 DQA196631:DQL196632 DZW196631:EAH196632 EJS196631:EKD196632 ETO196631:ETZ196632 FDK196631:FDV196632 FNG196631:FNR196632 FXC196631:FXN196632 GGY196631:GHJ196632 GQU196631:GRF196632 HAQ196631:HBB196632 HKM196631:HKX196632 HUI196631:HUT196632 IEE196631:IEP196632 IOA196631:IOL196632 IXW196631:IYH196632 JHS196631:JID196632 JRO196631:JRZ196632 KBK196631:KBV196632 KLG196631:KLR196632 KVC196631:KVN196632 LEY196631:LFJ196632 LOU196631:LPF196632 LYQ196631:LZB196632 MIM196631:MIX196632 MSI196631:MST196632 NCE196631:NCP196632 NMA196631:NML196632 NVW196631:NWH196632 OFS196631:OGD196632 OPO196631:OPZ196632 OZK196631:OZV196632 PJG196631:PJR196632 PTC196631:PTN196632 QCY196631:QDJ196632 QMU196631:QNF196632 QWQ196631:QXB196632 RGM196631:RGX196632 RQI196631:RQT196632 SAE196631:SAP196632 SKA196631:SKL196632 STW196631:SUH196632 TDS196631:TED196632 TNO196631:TNZ196632 TXK196631:TXV196632 UHG196631:UHR196632 URC196631:URN196632 VAY196631:VBJ196632 VKU196631:VLF196632 VUQ196631:VVB196632 WEM196631:WEX196632 WOI196631:WOT196632 WYE196631:WYP196632 LS262167:MD262168 VO262167:VZ262168 AFK262167:AFV262168 APG262167:APR262168 AZC262167:AZN262168 BIY262167:BJJ262168 BSU262167:BTF262168 CCQ262167:CDB262168 CMM262167:CMX262168 CWI262167:CWT262168 DGE262167:DGP262168 DQA262167:DQL262168 DZW262167:EAH262168 EJS262167:EKD262168 ETO262167:ETZ262168 FDK262167:FDV262168 FNG262167:FNR262168 FXC262167:FXN262168 GGY262167:GHJ262168 GQU262167:GRF262168 HAQ262167:HBB262168 HKM262167:HKX262168 HUI262167:HUT262168 IEE262167:IEP262168 IOA262167:IOL262168 IXW262167:IYH262168 JHS262167:JID262168 JRO262167:JRZ262168 KBK262167:KBV262168 KLG262167:KLR262168 KVC262167:KVN262168 LEY262167:LFJ262168 LOU262167:LPF262168 LYQ262167:LZB262168 MIM262167:MIX262168 MSI262167:MST262168 NCE262167:NCP262168 NMA262167:NML262168 NVW262167:NWH262168 OFS262167:OGD262168 OPO262167:OPZ262168 OZK262167:OZV262168 PJG262167:PJR262168 PTC262167:PTN262168 QCY262167:QDJ262168 QMU262167:QNF262168 QWQ262167:QXB262168 RGM262167:RGX262168 RQI262167:RQT262168 SAE262167:SAP262168 SKA262167:SKL262168 STW262167:SUH262168 TDS262167:TED262168 TNO262167:TNZ262168 TXK262167:TXV262168 UHG262167:UHR262168 URC262167:URN262168 VAY262167:VBJ262168 VKU262167:VLF262168 VUQ262167:VVB262168 WEM262167:WEX262168 WOI262167:WOT262168 WYE262167:WYP262168 LS327703:MD327704 VO327703:VZ327704 AFK327703:AFV327704 APG327703:APR327704 AZC327703:AZN327704 BIY327703:BJJ327704 BSU327703:BTF327704 CCQ327703:CDB327704 CMM327703:CMX327704 CWI327703:CWT327704 DGE327703:DGP327704 DQA327703:DQL327704 DZW327703:EAH327704 EJS327703:EKD327704 ETO327703:ETZ327704 FDK327703:FDV327704 FNG327703:FNR327704 FXC327703:FXN327704 GGY327703:GHJ327704 GQU327703:GRF327704 HAQ327703:HBB327704 HKM327703:HKX327704 HUI327703:HUT327704 IEE327703:IEP327704 IOA327703:IOL327704 IXW327703:IYH327704 JHS327703:JID327704 JRO327703:JRZ327704 KBK327703:KBV327704 KLG327703:KLR327704 KVC327703:KVN327704 LEY327703:LFJ327704 LOU327703:LPF327704 LYQ327703:LZB327704 MIM327703:MIX327704 MSI327703:MST327704 NCE327703:NCP327704 NMA327703:NML327704 NVW327703:NWH327704 OFS327703:OGD327704 OPO327703:OPZ327704 OZK327703:OZV327704 PJG327703:PJR327704 PTC327703:PTN327704 QCY327703:QDJ327704 QMU327703:QNF327704 QWQ327703:QXB327704 RGM327703:RGX327704 RQI327703:RQT327704 SAE327703:SAP327704 SKA327703:SKL327704 STW327703:SUH327704 TDS327703:TED327704 TNO327703:TNZ327704 TXK327703:TXV327704 UHG327703:UHR327704 URC327703:URN327704 VAY327703:VBJ327704 VKU327703:VLF327704 VUQ327703:VVB327704 WEM327703:WEX327704 WOI327703:WOT327704 WYE327703:WYP327704 LS393239:MD393240 VO393239:VZ393240 AFK393239:AFV393240 APG393239:APR393240 AZC393239:AZN393240 BIY393239:BJJ393240 BSU393239:BTF393240 CCQ393239:CDB393240 CMM393239:CMX393240 CWI393239:CWT393240 DGE393239:DGP393240 DQA393239:DQL393240 DZW393239:EAH393240 EJS393239:EKD393240 ETO393239:ETZ393240 FDK393239:FDV393240 FNG393239:FNR393240 FXC393239:FXN393240 GGY393239:GHJ393240 GQU393239:GRF393240 HAQ393239:HBB393240 HKM393239:HKX393240 HUI393239:HUT393240 IEE393239:IEP393240 IOA393239:IOL393240 IXW393239:IYH393240 JHS393239:JID393240 JRO393239:JRZ393240 KBK393239:KBV393240 KLG393239:KLR393240 KVC393239:KVN393240 LEY393239:LFJ393240 LOU393239:LPF393240 LYQ393239:LZB393240 MIM393239:MIX393240 MSI393239:MST393240 NCE393239:NCP393240 NMA393239:NML393240 NVW393239:NWH393240 OFS393239:OGD393240 OPO393239:OPZ393240 OZK393239:OZV393240 PJG393239:PJR393240 PTC393239:PTN393240 QCY393239:QDJ393240 QMU393239:QNF393240 QWQ393239:QXB393240 RGM393239:RGX393240 RQI393239:RQT393240 SAE393239:SAP393240 SKA393239:SKL393240 STW393239:SUH393240 TDS393239:TED393240 TNO393239:TNZ393240 TXK393239:TXV393240 UHG393239:UHR393240 URC393239:URN393240 VAY393239:VBJ393240 VKU393239:VLF393240 VUQ393239:VVB393240 WEM393239:WEX393240 WOI393239:WOT393240 WYE393239:WYP393240 LS458775:MD458776 VO458775:VZ458776 AFK458775:AFV458776 APG458775:APR458776 AZC458775:AZN458776 BIY458775:BJJ458776 BSU458775:BTF458776 CCQ458775:CDB458776 CMM458775:CMX458776 CWI458775:CWT458776 DGE458775:DGP458776 DQA458775:DQL458776 DZW458775:EAH458776 EJS458775:EKD458776 ETO458775:ETZ458776 FDK458775:FDV458776 FNG458775:FNR458776 FXC458775:FXN458776 GGY458775:GHJ458776 GQU458775:GRF458776 HAQ458775:HBB458776 HKM458775:HKX458776 HUI458775:HUT458776 IEE458775:IEP458776 IOA458775:IOL458776 IXW458775:IYH458776 JHS458775:JID458776 JRO458775:JRZ458776 KBK458775:KBV458776 KLG458775:KLR458776 KVC458775:KVN458776 LEY458775:LFJ458776 LOU458775:LPF458776 LYQ458775:LZB458776 MIM458775:MIX458776 MSI458775:MST458776 NCE458775:NCP458776 NMA458775:NML458776 NVW458775:NWH458776 OFS458775:OGD458776 OPO458775:OPZ458776 OZK458775:OZV458776 PJG458775:PJR458776 PTC458775:PTN458776 QCY458775:QDJ458776 QMU458775:QNF458776 QWQ458775:QXB458776 RGM458775:RGX458776 RQI458775:RQT458776 SAE458775:SAP458776 SKA458775:SKL458776 STW458775:SUH458776 TDS458775:TED458776 TNO458775:TNZ458776 TXK458775:TXV458776 UHG458775:UHR458776 URC458775:URN458776 VAY458775:VBJ458776 VKU458775:VLF458776 VUQ458775:VVB458776 WEM458775:WEX458776 WOI458775:WOT458776 WYE458775:WYP458776 LS524311:MD524312 VO524311:VZ524312 AFK524311:AFV524312 APG524311:APR524312 AZC524311:AZN524312 BIY524311:BJJ524312 BSU524311:BTF524312 CCQ524311:CDB524312 CMM524311:CMX524312 CWI524311:CWT524312 DGE524311:DGP524312 DQA524311:DQL524312 DZW524311:EAH524312 EJS524311:EKD524312 ETO524311:ETZ524312 FDK524311:FDV524312 FNG524311:FNR524312 FXC524311:FXN524312 GGY524311:GHJ524312 GQU524311:GRF524312 HAQ524311:HBB524312 HKM524311:HKX524312 HUI524311:HUT524312 IEE524311:IEP524312 IOA524311:IOL524312 IXW524311:IYH524312 JHS524311:JID524312 JRO524311:JRZ524312 KBK524311:KBV524312 KLG524311:KLR524312 KVC524311:KVN524312 LEY524311:LFJ524312 LOU524311:LPF524312 LYQ524311:LZB524312 MIM524311:MIX524312 MSI524311:MST524312 NCE524311:NCP524312 NMA524311:NML524312 NVW524311:NWH524312 OFS524311:OGD524312 OPO524311:OPZ524312 OZK524311:OZV524312 PJG524311:PJR524312 PTC524311:PTN524312 QCY524311:QDJ524312 QMU524311:QNF524312 QWQ524311:QXB524312 RGM524311:RGX524312 RQI524311:RQT524312 SAE524311:SAP524312 SKA524311:SKL524312 STW524311:SUH524312 TDS524311:TED524312 TNO524311:TNZ524312 TXK524311:TXV524312 UHG524311:UHR524312 URC524311:URN524312 VAY524311:VBJ524312 VKU524311:VLF524312 VUQ524311:VVB524312 WEM524311:WEX524312 WOI524311:WOT524312 WYE524311:WYP524312 LS589847:MD589848 VO589847:VZ589848 AFK589847:AFV589848 APG589847:APR589848 AZC589847:AZN589848 BIY589847:BJJ589848 BSU589847:BTF589848 CCQ589847:CDB589848 CMM589847:CMX589848 CWI589847:CWT589848 DGE589847:DGP589848 DQA589847:DQL589848 DZW589847:EAH589848 EJS589847:EKD589848 ETO589847:ETZ589848 FDK589847:FDV589848 FNG589847:FNR589848 FXC589847:FXN589848 GGY589847:GHJ589848 GQU589847:GRF589848 HAQ589847:HBB589848 HKM589847:HKX589848 HUI589847:HUT589848 IEE589847:IEP589848 IOA589847:IOL589848 IXW589847:IYH589848 JHS589847:JID589848 JRO589847:JRZ589848 KBK589847:KBV589848 KLG589847:KLR589848 KVC589847:KVN589848 LEY589847:LFJ589848 LOU589847:LPF589848 LYQ589847:LZB589848 MIM589847:MIX589848 MSI589847:MST589848 NCE589847:NCP589848 NMA589847:NML589848 NVW589847:NWH589848 OFS589847:OGD589848 OPO589847:OPZ589848 OZK589847:OZV589848 PJG589847:PJR589848 PTC589847:PTN589848 QCY589847:QDJ589848 QMU589847:QNF589848 QWQ589847:QXB589848 RGM589847:RGX589848 RQI589847:RQT589848 SAE589847:SAP589848 SKA589847:SKL589848 STW589847:SUH589848 TDS589847:TED589848 TNO589847:TNZ589848 TXK589847:TXV589848 UHG589847:UHR589848 URC589847:URN589848 VAY589847:VBJ589848 VKU589847:VLF589848 VUQ589847:VVB589848 WEM589847:WEX589848 WOI589847:WOT589848 WYE589847:WYP589848 LS655383:MD655384 VO655383:VZ655384 AFK655383:AFV655384 APG655383:APR655384 AZC655383:AZN655384 BIY655383:BJJ655384 BSU655383:BTF655384 CCQ655383:CDB655384 CMM655383:CMX655384 CWI655383:CWT655384 DGE655383:DGP655384 DQA655383:DQL655384 DZW655383:EAH655384 EJS655383:EKD655384 ETO655383:ETZ655384 FDK655383:FDV655384 FNG655383:FNR655384 FXC655383:FXN655384 GGY655383:GHJ655384 GQU655383:GRF655384 HAQ655383:HBB655384 HKM655383:HKX655384 HUI655383:HUT655384 IEE655383:IEP655384 IOA655383:IOL655384 IXW655383:IYH655384 JHS655383:JID655384 JRO655383:JRZ655384 KBK655383:KBV655384 KLG655383:KLR655384 KVC655383:KVN655384 LEY655383:LFJ655384 LOU655383:LPF655384 LYQ655383:LZB655384 MIM655383:MIX655384 MSI655383:MST655384 NCE655383:NCP655384 NMA655383:NML655384 NVW655383:NWH655384 OFS655383:OGD655384 OPO655383:OPZ655384 OZK655383:OZV655384 PJG655383:PJR655384 PTC655383:PTN655384 QCY655383:QDJ655384 QMU655383:QNF655384 QWQ655383:QXB655384 RGM655383:RGX655384 RQI655383:RQT655384 SAE655383:SAP655384 SKA655383:SKL655384 STW655383:SUH655384 TDS655383:TED655384 TNO655383:TNZ655384 TXK655383:TXV655384 UHG655383:UHR655384 URC655383:URN655384 VAY655383:VBJ655384 VKU655383:VLF655384 VUQ655383:VVB655384 WEM655383:WEX655384 WOI655383:WOT655384 WYE655383:WYP655384 LS720919:MD720920 VO720919:VZ720920 AFK720919:AFV720920 APG720919:APR720920 AZC720919:AZN720920 BIY720919:BJJ720920 BSU720919:BTF720920 CCQ720919:CDB720920 CMM720919:CMX720920 CWI720919:CWT720920 DGE720919:DGP720920 DQA720919:DQL720920 DZW720919:EAH720920 EJS720919:EKD720920 ETO720919:ETZ720920 FDK720919:FDV720920 FNG720919:FNR720920 FXC720919:FXN720920 GGY720919:GHJ720920 GQU720919:GRF720920 HAQ720919:HBB720920 HKM720919:HKX720920 HUI720919:HUT720920 IEE720919:IEP720920 IOA720919:IOL720920 IXW720919:IYH720920 JHS720919:JID720920 JRO720919:JRZ720920 KBK720919:KBV720920 KLG720919:KLR720920 KVC720919:KVN720920 LEY720919:LFJ720920 LOU720919:LPF720920 LYQ720919:LZB720920 MIM720919:MIX720920 MSI720919:MST720920 NCE720919:NCP720920 NMA720919:NML720920 NVW720919:NWH720920 OFS720919:OGD720920 OPO720919:OPZ720920 OZK720919:OZV720920 PJG720919:PJR720920 PTC720919:PTN720920 QCY720919:QDJ720920 QMU720919:QNF720920 QWQ720919:QXB720920 RGM720919:RGX720920 RQI720919:RQT720920 SAE720919:SAP720920 SKA720919:SKL720920 STW720919:SUH720920 TDS720919:TED720920 TNO720919:TNZ720920 TXK720919:TXV720920 UHG720919:UHR720920 URC720919:URN720920 VAY720919:VBJ720920 VKU720919:VLF720920 VUQ720919:VVB720920 WEM720919:WEX720920 WOI720919:WOT720920 WYE720919:WYP720920 LS786455:MD786456 VO786455:VZ786456 AFK786455:AFV786456 APG786455:APR786456 AZC786455:AZN786456 BIY786455:BJJ786456 BSU786455:BTF786456 CCQ786455:CDB786456 CMM786455:CMX786456 CWI786455:CWT786456 DGE786455:DGP786456 DQA786455:DQL786456 DZW786455:EAH786456 EJS786455:EKD786456 ETO786455:ETZ786456 FDK786455:FDV786456 FNG786455:FNR786456 FXC786455:FXN786456 GGY786455:GHJ786456 GQU786455:GRF786456 HAQ786455:HBB786456 HKM786455:HKX786456 HUI786455:HUT786456 IEE786455:IEP786456 IOA786455:IOL786456 IXW786455:IYH786456 JHS786455:JID786456 JRO786455:JRZ786456 KBK786455:KBV786456 KLG786455:KLR786456 KVC786455:KVN786456 LEY786455:LFJ786456 LOU786455:LPF786456 LYQ786455:LZB786456 MIM786455:MIX786456 MSI786455:MST786456 NCE786455:NCP786456 NMA786455:NML786456 NVW786455:NWH786456 OFS786455:OGD786456 OPO786455:OPZ786456 OZK786455:OZV786456 PJG786455:PJR786456 PTC786455:PTN786456 QCY786455:QDJ786456 QMU786455:QNF786456 QWQ786455:QXB786456 RGM786455:RGX786456 RQI786455:RQT786456 SAE786455:SAP786456 SKA786455:SKL786456 STW786455:SUH786456 TDS786455:TED786456 TNO786455:TNZ786456 TXK786455:TXV786456 UHG786455:UHR786456 URC786455:URN786456 VAY786455:VBJ786456 VKU786455:VLF786456 VUQ786455:VVB786456 WEM786455:WEX786456 WOI786455:WOT786456 WYE786455:WYP786456 LS851991:MD851992 VO851991:VZ851992 AFK851991:AFV851992 APG851991:APR851992 AZC851991:AZN851992 BIY851991:BJJ851992 BSU851991:BTF851992 CCQ851991:CDB851992 CMM851991:CMX851992 CWI851991:CWT851992 DGE851991:DGP851992 DQA851991:DQL851992 DZW851991:EAH851992 EJS851991:EKD851992 ETO851991:ETZ851992 FDK851991:FDV851992 FNG851991:FNR851992 FXC851991:FXN851992 GGY851991:GHJ851992 GQU851991:GRF851992 HAQ851991:HBB851992 HKM851991:HKX851992 HUI851991:HUT851992 IEE851991:IEP851992 IOA851991:IOL851992 IXW851991:IYH851992 JHS851991:JID851992 JRO851991:JRZ851992 KBK851991:KBV851992 KLG851991:KLR851992 KVC851991:KVN851992 LEY851991:LFJ851992 LOU851991:LPF851992 LYQ851991:LZB851992 MIM851991:MIX851992 MSI851991:MST851992 NCE851991:NCP851992 NMA851991:NML851992 NVW851991:NWH851992 OFS851991:OGD851992 OPO851991:OPZ851992 OZK851991:OZV851992 PJG851991:PJR851992 PTC851991:PTN851992 QCY851991:QDJ851992 QMU851991:QNF851992 QWQ851991:QXB851992 RGM851991:RGX851992 RQI851991:RQT851992 SAE851991:SAP851992 SKA851991:SKL851992 STW851991:SUH851992 TDS851991:TED851992 TNO851991:TNZ851992 TXK851991:TXV851992 UHG851991:UHR851992 URC851991:URN851992 VAY851991:VBJ851992 VKU851991:VLF851992 VUQ851991:VVB851992 WEM851991:WEX851992 WOI851991:WOT851992 WYE851991:WYP851992 LS917527:MD917528 VO917527:VZ917528 AFK917527:AFV917528 APG917527:APR917528 AZC917527:AZN917528 BIY917527:BJJ917528 BSU917527:BTF917528 CCQ917527:CDB917528 CMM917527:CMX917528 CWI917527:CWT917528 DGE917527:DGP917528 DQA917527:DQL917528 DZW917527:EAH917528 EJS917527:EKD917528 ETO917527:ETZ917528 FDK917527:FDV917528 FNG917527:FNR917528 FXC917527:FXN917528 GGY917527:GHJ917528 GQU917527:GRF917528 HAQ917527:HBB917528 HKM917527:HKX917528 HUI917527:HUT917528 IEE917527:IEP917528 IOA917527:IOL917528 IXW917527:IYH917528 JHS917527:JID917528 JRO917527:JRZ917528 KBK917527:KBV917528 KLG917527:KLR917528 KVC917527:KVN917528 LEY917527:LFJ917528 LOU917527:LPF917528 LYQ917527:LZB917528 MIM917527:MIX917528 MSI917527:MST917528 NCE917527:NCP917528 NMA917527:NML917528 NVW917527:NWH917528 OFS917527:OGD917528 OPO917527:OPZ917528 OZK917527:OZV917528 PJG917527:PJR917528 PTC917527:PTN917528 QCY917527:QDJ917528 QMU917527:QNF917528 QWQ917527:QXB917528 RGM917527:RGX917528 RQI917527:RQT917528 SAE917527:SAP917528 SKA917527:SKL917528 STW917527:SUH917528 TDS917527:TED917528 TNO917527:TNZ917528 TXK917527:TXV917528 UHG917527:UHR917528 URC917527:URN917528 VAY917527:VBJ917528 VKU917527:VLF917528 VUQ917527:VVB917528 WEM917527:WEX917528 WOI917527:WOT917528 WYE917527:WYP917528 WYE983063:WYP983064 LS983063:MD983064 VO983063:VZ983064 AFK983063:AFV983064 APG983063:APR983064 AZC983063:AZN983064 BIY983063:BJJ983064 BSU983063:BTF983064 CCQ983063:CDB983064 CMM983063:CMX983064 CWI983063:CWT983064 DGE983063:DGP983064 DQA983063:DQL983064 DZW983063:EAH983064 EJS983063:EKD983064 ETO983063:ETZ983064 FDK983063:FDV983064 FNG983063:FNR983064 FXC983063:FXN983064 GGY983063:GHJ983064 GQU983063:GRF983064 HAQ983063:HBB983064 HKM983063:HKX983064 HUI983063:HUT983064 IEE983063:IEP983064 IOA983063:IOL983064 IXW983063:IYH983064 JHS983063:JID983064 JRO983063:JRZ983064 KBK983063:KBV983064 KLG983063:KLR983064 KVC983063:KVN983064 LEY983063:LFJ983064 LOU983063:LPF983064 LYQ983063:LZB983064 MIM983063:MIX983064 MSI983063:MST983064 NCE983063:NCP983064 NMA983063:NML983064 NVW983063:NWH983064 OFS983063:OGD983064 OPO983063:OPZ983064 OZK983063:OZV983064 PJG983063:PJR983064 PTC983063:PTN983064 QCY983063:QDJ983064 QMU983063:QNF983064 QWQ983063:QXB983064 RGM983063:RGX983064 RQI983063:RQT983064 SAE983063:SAP983064 SKA983063:SKL983064 STW983063:SUH983064 TDS983063:TED983064 TNO983063:TNZ983064 TXK983063:TXV983064 UHG983063:UHR983064 URC983063:URN983064 VAY983063:VBJ983064 VKU983063:VLF983064 VUQ983063:VVB983064 WEM983063:WEX983064 WOI983063:WOT983064 CH27:CH28 L983063:CH983064 L917527:CH917528 L851991:CH851992 L786455:CH786456 L720919:CH720920 L655383:CH655384 L589847:CH589848 L524311:CH524312 L458775:CH458776 L393239:CH393240 L327703:CH327704 L262167:CH262168 L196631:CH196632 L131095:CH131096 L65559:CH65560"/>
    <dataValidation allowBlank="1" prompt="Для выбора выполните двойной щелчок левой клавиши мыши по соответствующей ячейке." sqref="LS65561:MD65564 VO65561:VZ65564 AFK65561:AFV65564 APG65561:APR65564 AZC65561:AZN65564 BIY65561:BJJ65564 BSU65561:BTF65564 CCQ65561:CDB65564 CMM65561:CMX65564 CWI65561:CWT65564 DGE65561:DGP65564 DQA65561:DQL65564 DZW65561:EAH65564 EJS65561:EKD65564 ETO65561:ETZ65564 FDK65561:FDV65564 FNG65561:FNR65564 FXC65561:FXN65564 GGY65561:GHJ65564 GQU65561:GRF65564 HAQ65561:HBB65564 HKM65561:HKX65564 HUI65561:HUT65564 IEE65561:IEP65564 IOA65561:IOL65564 IXW65561:IYH65564 JHS65561:JID65564 JRO65561:JRZ65564 KBK65561:KBV65564 KLG65561:KLR65564 KVC65561:KVN65564 LEY65561:LFJ65564 LOU65561:LPF65564 LYQ65561:LZB65564 MIM65561:MIX65564 MSI65561:MST65564 NCE65561:NCP65564 NMA65561:NML65564 NVW65561:NWH65564 OFS65561:OGD65564 OPO65561:OPZ65564 OZK65561:OZV65564 PJG65561:PJR65564 PTC65561:PTN65564 QCY65561:QDJ65564 QMU65561:QNF65564 QWQ65561:QXB65564 RGM65561:RGX65564 RQI65561:RQT65564 SAE65561:SAP65564 SKA65561:SKL65564 STW65561:SUH65564 TDS65561:TED65564 TNO65561:TNZ65564 TXK65561:TXV65564 UHG65561:UHR65564 URC65561:URN65564 VAY65561:VBJ65564 VKU65561:VLF65564 VUQ65561:VVB65564 WEM65561:WEX65564 WOI65561:WOT65564 WYE65561:WYP65564 LS131097:MD131100 VO131097:VZ131100 AFK131097:AFV131100 APG131097:APR131100 AZC131097:AZN131100 BIY131097:BJJ131100 BSU131097:BTF131100 CCQ131097:CDB131100 CMM131097:CMX131100 CWI131097:CWT131100 DGE131097:DGP131100 DQA131097:DQL131100 DZW131097:EAH131100 EJS131097:EKD131100 ETO131097:ETZ131100 FDK131097:FDV131100 FNG131097:FNR131100 FXC131097:FXN131100 GGY131097:GHJ131100 GQU131097:GRF131100 HAQ131097:HBB131100 HKM131097:HKX131100 HUI131097:HUT131100 IEE131097:IEP131100 IOA131097:IOL131100 IXW131097:IYH131100 JHS131097:JID131100 JRO131097:JRZ131100 KBK131097:KBV131100 KLG131097:KLR131100 KVC131097:KVN131100 LEY131097:LFJ131100 LOU131097:LPF131100 LYQ131097:LZB131100 MIM131097:MIX131100 MSI131097:MST131100 NCE131097:NCP131100 NMA131097:NML131100 NVW131097:NWH131100 OFS131097:OGD131100 OPO131097:OPZ131100 OZK131097:OZV131100 PJG131097:PJR131100 PTC131097:PTN131100 QCY131097:QDJ131100 QMU131097:QNF131100 QWQ131097:QXB131100 RGM131097:RGX131100 RQI131097:RQT131100 SAE131097:SAP131100 SKA131097:SKL131100 STW131097:SUH131100 TDS131097:TED131100 TNO131097:TNZ131100 TXK131097:TXV131100 UHG131097:UHR131100 URC131097:URN131100 VAY131097:VBJ131100 VKU131097:VLF131100 VUQ131097:VVB131100 WEM131097:WEX131100 WOI131097:WOT131100 WYE131097:WYP131100 LS196633:MD196636 VO196633:VZ196636 AFK196633:AFV196636 APG196633:APR196636 AZC196633:AZN196636 BIY196633:BJJ196636 BSU196633:BTF196636 CCQ196633:CDB196636 CMM196633:CMX196636 CWI196633:CWT196636 DGE196633:DGP196636 DQA196633:DQL196636 DZW196633:EAH196636 EJS196633:EKD196636 ETO196633:ETZ196636 FDK196633:FDV196636 FNG196633:FNR196636 FXC196633:FXN196636 GGY196633:GHJ196636 GQU196633:GRF196636 HAQ196633:HBB196636 HKM196633:HKX196636 HUI196633:HUT196636 IEE196633:IEP196636 IOA196633:IOL196636 IXW196633:IYH196636 JHS196633:JID196636 JRO196633:JRZ196636 KBK196633:KBV196636 KLG196633:KLR196636 KVC196633:KVN196636 LEY196633:LFJ196636 LOU196633:LPF196636 LYQ196633:LZB196636 MIM196633:MIX196636 MSI196633:MST196636 NCE196633:NCP196636 NMA196633:NML196636 NVW196633:NWH196636 OFS196633:OGD196636 OPO196633:OPZ196636 OZK196633:OZV196636 PJG196633:PJR196636 PTC196633:PTN196636 QCY196633:QDJ196636 QMU196633:QNF196636 QWQ196633:QXB196636 RGM196633:RGX196636 RQI196633:RQT196636 SAE196633:SAP196636 SKA196633:SKL196636 STW196633:SUH196636 TDS196633:TED196636 TNO196633:TNZ196636 TXK196633:TXV196636 UHG196633:UHR196636 URC196633:URN196636 VAY196633:VBJ196636 VKU196633:VLF196636 VUQ196633:VVB196636 WEM196633:WEX196636 WOI196633:WOT196636 WYE196633:WYP196636 LS262169:MD262172 VO262169:VZ262172 AFK262169:AFV262172 APG262169:APR262172 AZC262169:AZN262172 BIY262169:BJJ262172 BSU262169:BTF262172 CCQ262169:CDB262172 CMM262169:CMX262172 CWI262169:CWT262172 DGE262169:DGP262172 DQA262169:DQL262172 DZW262169:EAH262172 EJS262169:EKD262172 ETO262169:ETZ262172 FDK262169:FDV262172 FNG262169:FNR262172 FXC262169:FXN262172 GGY262169:GHJ262172 GQU262169:GRF262172 HAQ262169:HBB262172 HKM262169:HKX262172 HUI262169:HUT262172 IEE262169:IEP262172 IOA262169:IOL262172 IXW262169:IYH262172 JHS262169:JID262172 JRO262169:JRZ262172 KBK262169:KBV262172 KLG262169:KLR262172 KVC262169:KVN262172 LEY262169:LFJ262172 LOU262169:LPF262172 LYQ262169:LZB262172 MIM262169:MIX262172 MSI262169:MST262172 NCE262169:NCP262172 NMA262169:NML262172 NVW262169:NWH262172 OFS262169:OGD262172 OPO262169:OPZ262172 OZK262169:OZV262172 PJG262169:PJR262172 PTC262169:PTN262172 QCY262169:QDJ262172 QMU262169:QNF262172 QWQ262169:QXB262172 RGM262169:RGX262172 RQI262169:RQT262172 SAE262169:SAP262172 SKA262169:SKL262172 STW262169:SUH262172 TDS262169:TED262172 TNO262169:TNZ262172 TXK262169:TXV262172 UHG262169:UHR262172 URC262169:URN262172 VAY262169:VBJ262172 VKU262169:VLF262172 VUQ262169:VVB262172 WEM262169:WEX262172 WOI262169:WOT262172 WYE262169:WYP262172 LS327705:MD327708 VO327705:VZ327708 AFK327705:AFV327708 APG327705:APR327708 AZC327705:AZN327708 BIY327705:BJJ327708 BSU327705:BTF327708 CCQ327705:CDB327708 CMM327705:CMX327708 CWI327705:CWT327708 DGE327705:DGP327708 DQA327705:DQL327708 DZW327705:EAH327708 EJS327705:EKD327708 ETO327705:ETZ327708 FDK327705:FDV327708 FNG327705:FNR327708 FXC327705:FXN327708 GGY327705:GHJ327708 GQU327705:GRF327708 HAQ327705:HBB327708 HKM327705:HKX327708 HUI327705:HUT327708 IEE327705:IEP327708 IOA327705:IOL327708 IXW327705:IYH327708 JHS327705:JID327708 JRO327705:JRZ327708 KBK327705:KBV327708 KLG327705:KLR327708 KVC327705:KVN327708 LEY327705:LFJ327708 LOU327705:LPF327708 LYQ327705:LZB327708 MIM327705:MIX327708 MSI327705:MST327708 NCE327705:NCP327708 NMA327705:NML327708 NVW327705:NWH327708 OFS327705:OGD327708 OPO327705:OPZ327708 OZK327705:OZV327708 PJG327705:PJR327708 PTC327705:PTN327708 QCY327705:QDJ327708 QMU327705:QNF327708 QWQ327705:QXB327708 RGM327705:RGX327708 RQI327705:RQT327708 SAE327705:SAP327708 SKA327705:SKL327708 STW327705:SUH327708 TDS327705:TED327708 TNO327705:TNZ327708 TXK327705:TXV327708 UHG327705:UHR327708 URC327705:URN327708 VAY327705:VBJ327708 VKU327705:VLF327708 VUQ327705:VVB327708 WEM327705:WEX327708 WOI327705:WOT327708 WYE327705:WYP327708 LS393241:MD393244 VO393241:VZ393244 AFK393241:AFV393244 APG393241:APR393244 AZC393241:AZN393244 BIY393241:BJJ393244 BSU393241:BTF393244 CCQ393241:CDB393244 CMM393241:CMX393244 CWI393241:CWT393244 DGE393241:DGP393244 DQA393241:DQL393244 DZW393241:EAH393244 EJS393241:EKD393244 ETO393241:ETZ393244 FDK393241:FDV393244 FNG393241:FNR393244 FXC393241:FXN393244 GGY393241:GHJ393244 GQU393241:GRF393244 HAQ393241:HBB393244 HKM393241:HKX393244 HUI393241:HUT393244 IEE393241:IEP393244 IOA393241:IOL393244 IXW393241:IYH393244 JHS393241:JID393244 JRO393241:JRZ393244 KBK393241:KBV393244 KLG393241:KLR393244 KVC393241:KVN393244 LEY393241:LFJ393244 LOU393241:LPF393244 LYQ393241:LZB393244 MIM393241:MIX393244 MSI393241:MST393244 NCE393241:NCP393244 NMA393241:NML393244 NVW393241:NWH393244 OFS393241:OGD393244 OPO393241:OPZ393244 OZK393241:OZV393244 PJG393241:PJR393244 PTC393241:PTN393244 QCY393241:QDJ393244 QMU393241:QNF393244 QWQ393241:QXB393244 RGM393241:RGX393244 RQI393241:RQT393244 SAE393241:SAP393244 SKA393241:SKL393244 STW393241:SUH393244 TDS393241:TED393244 TNO393241:TNZ393244 TXK393241:TXV393244 UHG393241:UHR393244 URC393241:URN393244 VAY393241:VBJ393244 VKU393241:VLF393244 VUQ393241:VVB393244 WEM393241:WEX393244 WOI393241:WOT393244 WYE393241:WYP393244 LS458777:MD458780 VO458777:VZ458780 AFK458777:AFV458780 APG458777:APR458780 AZC458777:AZN458780 BIY458777:BJJ458780 BSU458777:BTF458780 CCQ458777:CDB458780 CMM458777:CMX458780 CWI458777:CWT458780 DGE458777:DGP458780 DQA458777:DQL458780 DZW458777:EAH458780 EJS458777:EKD458780 ETO458777:ETZ458780 FDK458777:FDV458780 FNG458777:FNR458780 FXC458777:FXN458780 GGY458777:GHJ458780 GQU458777:GRF458780 HAQ458777:HBB458780 HKM458777:HKX458780 HUI458777:HUT458780 IEE458777:IEP458780 IOA458777:IOL458780 IXW458777:IYH458780 JHS458777:JID458780 JRO458777:JRZ458780 KBK458777:KBV458780 KLG458777:KLR458780 KVC458777:KVN458780 LEY458777:LFJ458780 LOU458777:LPF458780 LYQ458777:LZB458780 MIM458777:MIX458780 MSI458777:MST458780 NCE458777:NCP458780 NMA458777:NML458780 NVW458777:NWH458780 OFS458777:OGD458780 OPO458777:OPZ458780 OZK458777:OZV458780 PJG458777:PJR458780 PTC458777:PTN458780 QCY458777:QDJ458780 QMU458777:QNF458780 QWQ458777:QXB458780 RGM458777:RGX458780 RQI458777:RQT458780 SAE458777:SAP458780 SKA458777:SKL458780 STW458777:SUH458780 TDS458777:TED458780 TNO458777:TNZ458780 TXK458777:TXV458780 UHG458777:UHR458780 URC458777:URN458780 VAY458777:VBJ458780 VKU458777:VLF458780 VUQ458777:VVB458780 WEM458777:WEX458780 WOI458777:WOT458780 WYE458777:WYP458780 LS524313:MD524316 VO524313:VZ524316 AFK524313:AFV524316 APG524313:APR524316 AZC524313:AZN524316 BIY524313:BJJ524316 BSU524313:BTF524316 CCQ524313:CDB524316 CMM524313:CMX524316 CWI524313:CWT524316 DGE524313:DGP524316 DQA524313:DQL524316 DZW524313:EAH524316 EJS524313:EKD524316 ETO524313:ETZ524316 FDK524313:FDV524316 FNG524313:FNR524316 FXC524313:FXN524316 GGY524313:GHJ524316 GQU524313:GRF524316 HAQ524313:HBB524316 HKM524313:HKX524316 HUI524313:HUT524316 IEE524313:IEP524316 IOA524313:IOL524316 IXW524313:IYH524316 JHS524313:JID524316 JRO524313:JRZ524316 KBK524313:KBV524316 KLG524313:KLR524316 KVC524313:KVN524316 LEY524313:LFJ524316 LOU524313:LPF524316 LYQ524313:LZB524316 MIM524313:MIX524316 MSI524313:MST524316 NCE524313:NCP524316 NMA524313:NML524316 NVW524313:NWH524316 OFS524313:OGD524316 OPO524313:OPZ524316 OZK524313:OZV524316 PJG524313:PJR524316 PTC524313:PTN524316 QCY524313:QDJ524316 QMU524313:QNF524316 QWQ524313:QXB524316 RGM524313:RGX524316 RQI524313:RQT524316 SAE524313:SAP524316 SKA524313:SKL524316 STW524313:SUH524316 TDS524313:TED524316 TNO524313:TNZ524316 TXK524313:TXV524316 UHG524313:UHR524316 URC524313:URN524316 VAY524313:VBJ524316 VKU524313:VLF524316 VUQ524313:VVB524316 WEM524313:WEX524316 WOI524313:WOT524316 WYE524313:WYP524316 LS589849:MD589852 VO589849:VZ589852 AFK589849:AFV589852 APG589849:APR589852 AZC589849:AZN589852 BIY589849:BJJ589852 BSU589849:BTF589852 CCQ589849:CDB589852 CMM589849:CMX589852 CWI589849:CWT589852 DGE589849:DGP589852 DQA589849:DQL589852 DZW589849:EAH589852 EJS589849:EKD589852 ETO589849:ETZ589852 FDK589849:FDV589852 FNG589849:FNR589852 FXC589849:FXN589852 GGY589849:GHJ589852 GQU589849:GRF589852 HAQ589849:HBB589852 HKM589849:HKX589852 HUI589849:HUT589852 IEE589849:IEP589852 IOA589849:IOL589852 IXW589849:IYH589852 JHS589849:JID589852 JRO589849:JRZ589852 KBK589849:KBV589852 KLG589849:KLR589852 KVC589849:KVN589852 LEY589849:LFJ589852 LOU589849:LPF589852 LYQ589849:LZB589852 MIM589849:MIX589852 MSI589849:MST589852 NCE589849:NCP589852 NMA589849:NML589852 NVW589849:NWH589852 OFS589849:OGD589852 OPO589849:OPZ589852 OZK589849:OZV589852 PJG589849:PJR589852 PTC589849:PTN589852 QCY589849:QDJ589852 QMU589849:QNF589852 QWQ589849:QXB589852 RGM589849:RGX589852 RQI589849:RQT589852 SAE589849:SAP589852 SKA589849:SKL589852 STW589849:SUH589852 TDS589849:TED589852 TNO589849:TNZ589852 TXK589849:TXV589852 UHG589849:UHR589852 URC589849:URN589852 VAY589849:VBJ589852 VKU589849:VLF589852 VUQ589849:VVB589852 WEM589849:WEX589852 WOI589849:WOT589852 WYE589849:WYP589852 LS655385:MD655388 VO655385:VZ655388 AFK655385:AFV655388 APG655385:APR655388 AZC655385:AZN655388 BIY655385:BJJ655388 BSU655385:BTF655388 CCQ655385:CDB655388 CMM655385:CMX655388 CWI655385:CWT655388 DGE655385:DGP655388 DQA655385:DQL655388 DZW655385:EAH655388 EJS655385:EKD655388 ETO655385:ETZ655388 FDK655385:FDV655388 FNG655385:FNR655388 FXC655385:FXN655388 GGY655385:GHJ655388 GQU655385:GRF655388 HAQ655385:HBB655388 HKM655385:HKX655388 HUI655385:HUT655388 IEE655385:IEP655388 IOA655385:IOL655388 IXW655385:IYH655388 JHS655385:JID655388 JRO655385:JRZ655388 KBK655385:KBV655388 KLG655385:KLR655388 KVC655385:KVN655388 LEY655385:LFJ655388 LOU655385:LPF655388 LYQ655385:LZB655388 MIM655385:MIX655388 MSI655385:MST655388 NCE655385:NCP655388 NMA655385:NML655388 NVW655385:NWH655388 OFS655385:OGD655388 OPO655385:OPZ655388 OZK655385:OZV655388 PJG655385:PJR655388 PTC655385:PTN655388 QCY655385:QDJ655388 QMU655385:QNF655388 QWQ655385:QXB655388 RGM655385:RGX655388 RQI655385:RQT655388 SAE655385:SAP655388 SKA655385:SKL655388 STW655385:SUH655388 TDS655385:TED655388 TNO655385:TNZ655388 TXK655385:TXV655388 UHG655385:UHR655388 URC655385:URN655388 VAY655385:VBJ655388 VKU655385:VLF655388 VUQ655385:VVB655388 WEM655385:WEX655388 WOI655385:WOT655388 WYE655385:WYP655388 LS720921:MD720924 VO720921:VZ720924 AFK720921:AFV720924 APG720921:APR720924 AZC720921:AZN720924 BIY720921:BJJ720924 BSU720921:BTF720924 CCQ720921:CDB720924 CMM720921:CMX720924 CWI720921:CWT720924 DGE720921:DGP720924 DQA720921:DQL720924 DZW720921:EAH720924 EJS720921:EKD720924 ETO720921:ETZ720924 FDK720921:FDV720924 FNG720921:FNR720924 FXC720921:FXN720924 GGY720921:GHJ720924 GQU720921:GRF720924 HAQ720921:HBB720924 HKM720921:HKX720924 HUI720921:HUT720924 IEE720921:IEP720924 IOA720921:IOL720924 IXW720921:IYH720924 JHS720921:JID720924 JRO720921:JRZ720924 KBK720921:KBV720924 KLG720921:KLR720924 KVC720921:KVN720924 LEY720921:LFJ720924 LOU720921:LPF720924 LYQ720921:LZB720924 MIM720921:MIX720924 MSI720921:MST720924 NCE720921:NCP720924 NMA720921:NML720924 NVW720921:NWH720924 OFS720921:OGD720924 OPO720921:OPZ720924 OZK720921:OZV720924 PJG720921:PJR720924 PTC720921:PTN720924 QCY720921:QDJ720924 QMU720921:QNF720924 QWQ720921:QXB720924 RGM720921:RGX720924 RQI720921:RQT720924 SAE720921:SAP720924 SKA720921:SKL720924 STW720921:SUH720924 TDS720921:TED720924 TNO720921:TNZ720924 TXK720921:TXV720924 UHG720921:UHR720924 URC720921:URN720924 VAY720921:VBJ720924 VKU720921:VLF720924 VUQ720921:VVB720924 WEM720921:WEX720924 WOI720921:WOT720924 WYE720921:WYP720924 LS786457:MD786460 VO786457:VZ786460 AFK786457:AFV786460 APG786457:APR786460 AZC786457:AZN786460 BIY786457:BJJ786460 BSU786457:BTF786460 CCQ786457:CDB786460 CMM786457:CMX786460 CWI786457:CWT786460 DGE786457:DGP786460 DQA786457:DQL786460 DZW786457:EAH786460 EJS786457:EKD786460 ETO786457:ETZ786460 FDK786457:FDV786460 FNG786457:FNR786460 FXC786457:FXN786460 GGY786457:GHJ786460 GQU786457:GRF786460 HAQ786457:HBB786460 HKM786457:HKX786460 HUI786457:HUT786460 IEE786457:IEP786460 IOA786457:IOL786460 IXW786457:IYH786460 JHS786457:JID786460 JRO786457:JRZ786460 KBK786457:KBV786460 KLG786457:KLR786460 KVC786457:KVN786460 LEY786457:LFJ786460 LOU786457:LPF786460 LYQ786457:LZB786460 MIM786457:MIX786460 MSI786457:MST786460 NCE786457:NCP786460 NMA786457:NML786460 NVW786457:NWH786460 OFS786457:OGD786460 OPO786457:OPZ786460 OZK786457:OZV786460 PJG786457:PJR786460 PTC786457:PTN786460 QCY786457:QDJ786460 QMU786457:QNF786460 QWQ786457:QXB786460 RGM786457:RGX786460 RQI786457:RQT786460 SAE786457:SAP786460 SKA786457:SKL786460 STW786457:SUH786460 TDS786457:TED786460 TNO786457:TNZ786460 TXK786457:TXV786460 UHG786457:UHR786460 URC786457:URN786460 VAY786457:VBJ786460 VKU786457:VLF786460 VUQ786457:VVB786460 WEM786457:WEX786460 WOI786457:WOT786460 WYE786457:WYP786460 LS851993:MD851996 VO851993:VZ851996 AFK851993:AFV851996 APG851993:APR851996 AZC851993:AZN851996 BIY851993:BJJ851996 BSU851993:BTF851996 CCQ851993:CDB851996 CMM851993:CMX851996 CWI851993:CWT851996 DGE851993:DGP851996 DQA851993:DQL851996 DZW851993:EAH851996 EJS851993:EKD851996 ETO851993:ETZ851996 FDK851993:FDV851996 FNG851993:FNR851996 FXC851993:FXN851996 GGY851993:GHJ851996 GQU851993:GRF851996 HAQ851993:HBB851996 HKM851993:HKX851996 HUI851993:HUT851996 IEE851993:IEP851996 IOA851993:IOL851996 IXW851993:IYH851996 JHS851993:JID851996 JRO851993:JRZ851996 KBK851993:KBV851996 KLG851993:KLR851996 KVC851993:KVN851996 LEY851993:LFJ851996 LOU851993:LPF851996 LYQ851993:LZB851996 MIM851993:MIX851996 MSI851993:MST851996 NCE851993:NCP851996 NMA851993:NML851996 NVW851993:NWH851996 OFS851993:OGD851996 OPO851993:OPZ851996 OZK851993:OZV851996 PJG851993:PJR851996 PTC851993:PTN851996 QCY851993:QDJ851996 QMU851993:QNF851996 QWQ851993:QXB851996 RGM851993:RGX851996 RQI851993:RQT851996 SAE851993:SAP851996 SKA851993:SKL851996 STW851993:SUH851996 TDS851993:TED851996 TNO851993:TNZ851996 TXK851993:TXV851996 UHG851993:UHR851996 URC851993:URN851996 VAY851993:VBJ851996 VKU851993:VLF851996 VUQ851993:VVB851996 WEM851993:WEX851996 WOI851993:WOT851996 WYE851993:WYP851996 LS917529:MD917532 VO917529:VZ917532 AFK917529:AFV917532 APG917529:APR917532 AZC917529:AZN917532 BIY917529:BJJ917532 BSU917529:BTF917532 CCQ917529:CDB917532 CMM917529:CMX917532 CWI917529:CWT917532 DGE917529:DGP917532 DQA917529:DQL917532 DZW917529:EAH917532 EJS917529:EKD917532 ETO917529:ETZ917532 FDK917529:FDV917532 FNG917529:FNR917532 FXC917529:FXN917532 GGY917529:GHJ917532 GQU917529:GRF917532 HAQ917529:HBB917532 HKM917529:HKX917532 HUI917529:HUT917532 IEE917529:IEP917532 IOA917529:IOL917532 IXW917529:IYH917532 JHS917529:JID917532 JRO917529:JRZ917532 KBK917529:KBV917532 KLG917529:KLR917532 KVC917529:KVN917532 LEY917529:LFJ917532 LOU917529:LPF917532 LYQ917529:LZB917532 MIM917529:MIX917532 MSI917529:MST917532 NCE917529:NCP917532 NMA917529:NML917532 NVW917529:NWH917532 OFS917529:OGD917532 OPO917529:OPZ917532 OZK917529:OZV917532 PJG917529:PJR917532 PTC917529:PTN917532 QCY917529:QDJ917532 QMU917529:QNF917532 QWQ917529:QXB917532 RGM917529:RGX917532 RQI917529:RQT917532 SAE917529:SAP917532 SKA917529:SKL917532 STW917529:SUH917532 TDS917529:TED917532 TNO917529:TNZ917532 TXK917529:TXV917532 UHG917529:UHR917532 URC917529:URN917532 VAY917529:VBJ917532 VKU917529:VLF917532 VUQ917529:VVB917532 WEM917529:WEX917532 WOI917529:WOT917532 WYE917529:WYP917532 LS983065:MD983068 VO983065:VZ983068 AFK983065:AFV983068 APG983065:APR983068 AZC983065:AZN983068 BIY983065:BJJ983068 BSU983065:BTF983068 CCQ983065:CDB983068 CMM983065:CMX983068 CWI983065:CWT983068 DGE983065:DGP983068 DQA983065:DQL983068 DZW983065:EAH983068 EJS983065:EKD983068 ETO983065:ETZ983068 FDK983065:FDV983068 FNG983065:FNR983068 FXC983065:FXN983068 GGY983065:GHJ983068 GQU983065:GRF983068 HAQ983065:HBB983068 HKM983065:HKX983068 HUI983065:HUT983068 IEE983065:IEP983068 IOA983065:IOL983068 IXW983065:IYH983068 JHS983065:JID983068 JRO983065:JRZ983068 KBK983065:KBV983068 KLG983065:KLR983068 KVC983065:KVN983068 LEY983065:LFJ983068 LOU983065:LPF983068 LYQ983065:LZB983068 MIM983065:MIX983068 MSI983065:MST983068 NCE983065:NCP983068 NMA983065:NML983068 NVW983065:NWH983068 OFS983065:OGD983068 OPO983065:OPZ983068 OZK983065:OZV983068 PJG983065:PJR983068 PTC983065:PTN983068 QCY983065:QDJ983068 QMU983065:QNF983068 QWQ983065:QXB983068 RGM983065:RGX983068 RQI983065:RQT983068 SAE983065:SAP983068 SKA983065:SKL983068 STW983065:SUH983068 TDS983065:TED983068 TNO983065:TNZ983068 TXK983065:TXV983068 UHG983065:UHR983068 URC983065:URN983068 VAY983065:VBJ983068 VKU983065:VLF983068 VUQ983065:VVB983068 WEM983065:WEX983068 WOI983065:WOT983068 WYE983065:WYP983068 WYE983062:WYP983062 LS26:MD26 VO26:VZ26 AFK26:AFV26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65558:MD65558 VO65558:VZ65558 AFK65558:AFV65558 APG65558:APR65558 AZC65558:AZN65558 BIY65558:BJJ65558 BSU65558:BTF65558 CCQ65558:CDB65558 CMM65558:CMX65558 CWI65558:CWT65558 DGE65558:DGP65558 DQA65558:DQL65558 DZW65558:EAH65558 EJS65558:EKD65558 ETO65558:ETZ65558 FDK65558:FDV65558 FNG65558:FNR65558 FXC65558:FXN65558 GGY65558:GHJ65558 GQU65558:GRF65558 HAQ65558:HBB65558 HKM65558:HKX65558 HUI65558:HUT65558 IEE65558:IEP65558 IOA65558:IOL65558 IXW65558:IYH65558 JHS65558:JID65558 JRO65558:JRZ65558 KBK65558:KBV65558 KLG65558:KLR65558 KVC65558:KVN65558 LEY65558:LFJ65558 LOU65558:LPF65558 LYQ65558:LZB65558 MIM65558:MIX65558 MSI65558:MST65558 NCE65558:NCP65558 NMA65558:NML65558 NVW65558:NWH65558 OFS65558:OGD65558 OPO65558:OPZ65558 OZK65558:OZV65558 PJG65558:PJR65558 PTC65558:PTN65558 QCY65558:QDJ65558 QMU65558:QNF65558 QWQ65558:QXB65558 RGM65558:RGX65558 RQI65558:RQT65558 SAE65558:SAP65558 SKA65558:SKL65558 STW65558:SUH65558 TDS65558:TED65558 TNO65558:TNZ65558 TXK65558:TXV65558 UHG65558:UHR65558 URC65558:URN65558 VAY65558:VBJ65558 VKU65558:VLF65558 VUQ65558:VVB65558 WEM65558:WEX65558 WOI65558:WOT65558 WYE65558:WYP65558 LS131094:MD131094 VO131094:VZ131094 AFK131094:AFV131094 APG131094:APR131094 AZC131094:AZN131094 BIY131094:BJJ131094 BSU131094:BTF131094 CCQ131094:CDB131094 CMM131094:CMX131094 CWI131094:CWT131094 DGE131094:DGP131094 DQA131094:DQL131094 DZW131094:EAH131094 EJS131094:EKD131094 ETO131094:ETZ131094 FDK131094:FDV131094 FNG131094:FNR131094 FXC131094:FXN131094 GGY131094:GHJ131094 GQU131094:GRF131094 HAQ131094:HBB131094 HKM131094:HKX131094 HUI131094:HUT131094 IEE131094:IEP131094 IOA131094:IOL131094 IXW131094:IYH131094 JHS131094:JID131094 JRO131094:JRZ131094 KBK131094:KBV131094 KLG131094:KLR131094 KVC131094:KVN131094 LEY131094:LFJ131094 LOU131094:LPF131094 LYQ131094:LZB131094 MIM131094:MIX131094 MSI131094:MST131094 NCE131094:NCP131094 NMA131094:NML131094 NVW131094:NWH131094 OFS131094:OGD131094 OPO131094:OPZ131094 OZK131094:OZV131094 PJG131094:PJR131094 PTC131094:PTN131094 QCY131094:QDJ131094 QMU131094:QNF131094 QWQ131094:QXB131094 RGM131094:RGX131094 RQI131094:RQT131094 SAE131094:SAP131094 SKA131094:SKL131094 STW131094:SUH131094 TDS131094:TED131094 TNO131094:TNZ131094 TXK131094:TXV131094 UHG131094:UHR131094 URC131094:URN131094 VAY131094:VBJ131094 VKU131094:VLF131094 VUQ131094:VVB131094 WEM131094:WEX131094 WOI131094:WOT131094 WYE131094:WYP131094 LS196630:MD196630 VO196630:VZ196630 AFK196630:AFV196630 APG196630:APR196630 AZC196630:AZN196630 BIY196630:BJJ196630 BSU196630:BTF196630 CCQ196630:CDB196630 CMM196630:CMX196630 CWI196630:CWT196630 DGE196630:DGP196630 DQA196630:DQL196630 DZW196630:EAH196630 EJS196630:EKD196630 ETO196630:ETZ196630 FDK196630:FDV196630 FNG196630:FNR196630 FXC196630:FXN196630 GGY196630:GHJ196630 GQU196630:GRF196630 HAQ196630:HBB196630 HKM196630:HKX196630 HUI196630:HUT196630 IEE196630:IEP196630 IOA196630:IOL196630 IXW196630:IYH196630 JHS196630:JID196630 JRO196630:JRZ196630 KBK196630:KBV196630 KLG196630:KLR196630 KVC196630:KVN196630 LEY196630:LFJ196630 LOU196630:LPF196630 LYQ196630:LZB196630 MIM196630:MIX196630 MSI196630:MST196630 NCE196630:NCP196630 NMA196630:NML196630 NVW196630:NWH196630 OFS196630:OGD196630 OPO196630:OPZ196630 OZK196630:OZV196630 PJG196630:PJR196630 PTC196630:PTN196630 QCY196630:QDJ196630 QMU196630:QNF196630 QWQ196630:QXB196630 RGM196630:RGX196630 RQI196630:RQT196630 SAE196630:SAP196630 SKA196630:SKL196630 STW196630:SUH196630 TDS196630:TED196630 TNO196630:TNZ196630 TXK196630:TXV196630 UHG196630:UHR196630 URC196630:URN196630 VAY196630:VBJ196630 VKU196630:VLF196630 VUQ196630:VVB196630 WEM196630:WEX196630 WOI196630:WOT196630 WYE196630:WYP196630 LS262166:MD262166 VO262166:VZ262166 AFK262166:AFV262166 APG262166:APR262166 AZC262166:AZN262166 BIY262166:BJJ262166 BSU262166:BTF262166 CCQ262166:CDB262166 CMM262166:CMX262166 CWI262166:CWT262166 DGE262166:DGP262166 DQA262166:DQL262166 DZW262166:EAH262166 EJS262166:EKD262166 ETO262166:ETZ262166 FDK262166:FDV262166 FNG262166:FNR262166 FXC262166:FXN262166 GGY262166:GHJ262166 GQU262166:GRF262166 HAQ262166:HBB262166 HKM262166:HKX262166 HUI262166:HUT262166 IEE262166:IEP262166 IOA262166:IOL262166 IXW262166:IYH262166 JHS262166:JID262166 JRO262166:JRZ262166 KBK262166:KBV262166 KLG262166:KLR262166 KVC262166:KVN262166 LEY262166:LFJ262166 LOU262166:LPF262166 LYQ262166:LZB262166 MIM262166:MIX262166 MSI262166:MST262166 NCE262166:NCP262166 NMA262166:NML262166 NVW262166:NWH262166 OFS262166:OGD262166 OPO262166:OPZ262166 OZK262166:OZV262166 PJG262166:PJR262166 PTC262166:PTN262166 QCY262166:QDJ262166 QMU262166:QNF262166 QWQ262166:QXB262166 RGM262166:RGX262166 RQI262166:RQT262166 SAE262166:SAP262166 SKA262166:SKL262166 STW262166:SUH262166 TDS262166:TED262166 TNO262166:TNZ262166 TXK262166:TXV262166 UHG262166:UHR262166 URC262166:URN262166 VAY262166:VBJ262166 VKU262166:VLF262166 VUQ262166:VVB262166 WEM262166:WEX262166 WOI262166:WOT262166 WYE262166:WYP262166 LS327702:MD327702 VO327702:VZ327702 AFK327702:AFV327702 APG327702:APR327702 AZC327702:AZN327702 BIY327702:BJJ327702 BSU327702:BTF327702 CCQ327702:CDB327702 CMM327702:CMX327702 CWI327702:CWT327702 DGE327702:DGP327702 DQA327702:DQL327702 DZW327702:EAH327702 EJS327702:EKD327702 ETO327702:ETZ327702 FDK327702:FDV327702 FNG327702:FNR327702 FXC327702:FXN327702 GGY327702:GHJ327702 GQU327702:GRF327702 HAQ327702:HBB327702 HKM327702:HKX327702 HUI327702:HUT327702 IEE327702:IEP327702 IOA327702:IOL327702 IXW327702:IYH327702 JHS327702:JID327702 JRO327702:JRZ327702 KBK327702:KBV327702 KLG327702:KLR327702 KVC327702:KVN327702 LEY327702:LFJ327702 LOU327702:LPF327702 LYQ327702:LZB327702 MIM327702:MIX327702 MSI327702:MST327702 NCE327702:NCP327702 NMA327702:NML327702 NVW327702:NWH327702 OFS327702:OGD327702 OPO327702:OPZ327702 OZK327702:OZV327702 PJG327702:PJR327702 PTC327702:PTN327702 QCY327702:QDJ327702 QMU327702:QNF327702 QWQ327702:QXB327702 RGM327702:RGX327702 RQI327702:RQT327702 SAE327702:SAP327702 SKA327702:SKL327702 STW327702:SUH327702 TDS327702:TED327702 TNO327702:TNZ327702 TXK327702:TXV327702 UHG327702:UHR327702 URC327702:URN327702 VAY327702:VBJ327702 VKU327702:VLF327702 VUQ327702:VVB327702 WEM327702:WEX327702 WOI327702:WOT327702 WYE327702:WYP327702 LS393238:MD393238 VO393238:VZ393238 AFK393238:AFV393238 APG393238:APR393238 AZC393238:AZN393238 BIY393238:BJJ393238 BSU393238:BTF393238 CCQ393238:CDB393238 CMM393238:CMX393238 CWI393238:CWT393238 DGE393238:DGP393238 DQA393238:DQL393238 DZW393238:EAH393238 EJS393238:EKD393238 ETO393238:ETZ393238 FDK393238:FDV393238 FNG393238:FNR393238 FXC393238:FXN393238 GGY393238:GHJ393238 GQU393238:GRF393238 HAQ393238:HBB393238 HKM393238:HKX393238 HUI393238:HUT393238 IEE393238:IEP393238 IOA393238:IOL393238 IXW393238:IYH393238 JHS393238:JID393238 JRO393238:JRZ393238 KBK393238:KBV393238 KLG393238:KLR393238 KVC393238:KVN393238 LEY393238:LFJ393238 LOU393238:LPF393238 LYQ393238:LZB393238 MIM393238:MIX393238 MSI393238:MST393238 NCE393238:NCP393238 NMA393238:NML393238 NVW393238:NWH393238 OFS393238:OGD393238 OPO393238:OPZ393238 OZK393238:OZV393238 PJG393238:PJR393238 PTC393238:PTN393238 QCY393238:QDJ393238 QMU393238:QNF393238 QWQ393238:QXB393238 RGM393238:RGX393238 RQI393238:RQT393238 SAE393238:SAP393238 SKA393238:SKL393238 STW393238:SUH393238 TDS393238:TED393238 TNO393238:TNZ393238 TXK393238:TXV393238 UHG393238:UHR393238 URC393238:URN393238 VAY393238:VBJ393238 VKU393238:VLF393238 VUQ393238:VVB393238 WEM393238:WEX393238 WOI393238:WOT393238 WYE393238:WYP393238 LS458774:MD458774 VO458774:VZ458774 AFK458774:AFV458774 APG458774:APR458774 AZC458774:AZN458774 BIY458774:BJJ458774 BSU458774:BTF458774 CCQ458774:CDB458774 CMM458774:CMX458774 CWI458774:CWT458774 DGE458774:DGP458774 DQA458774:DQL458774 DZW458774:EAH458774 EJS458774:EKD458774 ETO458774:ETZ458774 FDK458774:FDV458774 FNG458774:FNR458774 FXC458774:FXN458774 GGY458774:GHJ458774 GQU458774:GRF458774 HAQ458774:HBB458774 HKM458774:HKX458774 HUI458774:HUT458774 IEE458774:IEP458774 IOA458774:IOL458774 IXW458774:IYH458774 JHS458774:JID458774 JRO458774:JRZ458774 KBK458774:KBV458774 KLG458774:KLR458774 KVC458774:KVN458774 LEY458774:LFJ458774 LOU458774:LPF458774 LYQ458774:LZB458774 MIM458774:MIX458774 MSI458774:MST458774 NCE458774:NCP458774 NMA458774:NML458774 NVW458774:NWH458774 OFS458774:OGD458774 OPO458774:OPZ458774 OZK458774:OZV458774 PJG458774:PJR458774 PTC458774:PTN458774 QCY458774:QDJ458774 QMU458774:QNF458774 QWQ458774:QXB458774 RGM458774:RGX458774 RQI458774:RQT458774 SAE458774:SAP458774 SKA458774:SKL458774 STW458774:SUH458774 TDS458774:TED458774 TNO458774:TNZ458774 TXK458774:TXV458774 UHG458774:UHR458774 URC458774:URN458774 VAY458774:VBJ458774 VKU458774:VLF458774 VUQ458774:VVB458774 WEM458774:WEX458774 WOI458774:WOT458774 WYE458774:WYP458774 LS524310:MD524310 VO524310:VZ524310 AFK524310:AFV524310 APG524310:APR524310 AZC524310:AZN524310 BIY524310:BJJ524310 BSU524310:BTF524310 CCQ524310:CDB524310 CMM524310:CMX524310 CWI524310:CWT524310 DGE524310:DGP524310 DQA524310:DQL524310 DZW524310:EAH524310 EJS524310:EKD524310 ETO524310:ETZ524310 FDK524310:FDV524310 FNG524310:FNR524310 FXC524310:FXN524310 GGY524310:GHJ524310 GQU524310:GRF524310 HAQ524310:HBB524310 HKM524310:HKX524310 HUI524310:HUT524310 IEE524310:IEP524310 IOA524310:IOL524310 IXW524310:IYH524310 JHS524310:JID524310 JRO524310:JRZ524310 KBK524310:KBV524310 KLG524310:KLR524310 KVC524310:KVN524310 LEY524310:LFJ524310 LOU524310:LPF524310 LYQ524310:LZB524310 MIM524310:MIX524310 MSI524310:MST524310 NCE524310:NCP524310 NMA524310:NML524310 NVW524310:NWH524310 OFS524310:OGD524310 OPO524310:OPZ524310 OZK524310:OZV524310 PJG524310:PJR524310 PTC524310:PTN524310 QCY524310:QDJ524310 QMU524310:QNF524310 QWQ524310:QXB524310 RGM524310:RGX524310 RQI524310:RQT524310 SAE524310:SAP524310 SKA524310:SKL524310 STW524310:SUH524310 TDS524310:TED524310 TNO524310:TNZ524310 TXK524310:TXV524310 UHG524310:UHR524310 URC524310:URN524310 VAY524310:VBJ524310 VKU524310:VLF524310 VUQ524310:VVB524310 WEM524310:WEX524310 WOI524310:WOT524310 WYE524310:WYP524310 LS589846:MD589846 VO589846:VZ589846 AFK589846:AFV589846 APG589846:APR589846 AZC589846:AZN589846 BIY589846:BJJ589846 BSU589846:BTF589846 CCQ589846:CDB589846 CMM589846:CMX589846 CWI589846:CWT589846 DGE589846:DGP589846 DQA589846:DQL589846 DZW589846:EAH589846 EJS589846:EKD589846 ETO589846:ETZ589846 FDK589846:FDV589846 FNG589846:FNR589846 FXC589846:FXN589846 GGY589846:GHJ589846 GQU589846:GRF589846 HAQ589846:HBB589846 HKM589846:HKX589846 HUI589846:HUT589846 IEE589846:IEP589846 IOA589846:IOL589846 IXW589846:IYH589846 JHS589846:JID589846 JRO589846:JRZ589846 KBK589846:KBV589846 KLG589846:KLR589846 KVC589846:KVN589846 LEY589846:LFJ589846 LOU589846:LPF589846 LYQ589846:LZB589846 MIM589846:MIX589846 MSI589846:MST589846 NCE589846:NCP589846 NMA589846:NML589846 NVW589846:NWH589846 OFS589846:OGD589846 OPO589846:OPZ589846 OZK589846:OZV589846 PJG589846:PJR589846 PTC589846:PTN589846 QCY589846:QDJ589846 QMU589846:QNF589846 QWQ589846:QXB589846 RGM589846:RGX589846 RQI589846:RQT589846 SAE589846:SAP589846 SKA589846:SKL589846 STW589846:SUH589846 TDS589846:TED589846 TNO589846:TNZ589846 TXK589846:TXV589846 UHG589846:UHR589846 URC589846:URN589846 VAY589846:VBJ589846 VKU589846:VLF589846 VUQ589846:VVB589846 WEM589846:WEX589846 WOI589846:WOT589846 WYE589846:WYP589846 LS655382:MD655382 VO655382:VZ655382 AFK655382:AFV655382 APG655382:APR655382 AZC655382:AZN655382 BIY655382:BJJ655382 BSU655382:BTF655382 CCQ655382:CDB655382 CMM655382:CMX655382 CWI655382:CWT655382 DGE655382:DGP655382 DQA655382:DQL655382 DZW655382:EAH655382 EJS655382:EKD655382 ETO655382:ETZ655382 FDK655382:FDV655382 FNG655382:FNR655382 FXC655382:FXN655382 GGY655382:GHJ655382 GQU655382:GRF655382 HAQ655382:HBB655382 HKM655382:HKX655382 HUI655382:HUT655382 IEE655382:IEP655382 IOA655382:IOL655382 IXW655382:IYH655382 JHS655382:JID655382 JRO655382:JRZ655382 KBK655382:KBV655382 KLG655382:KLR655382 KVC655382:KVN655382 LEY655382:LFJ655382 LOU655382:LPF655382 LYQ655382:LZB655382 MIM655382:MIX655382 MSI655382:MST655382 NCE655382:NCP655382 NMA655382:NML655382 NVW655382:NWH655382 OFS655382:OGD655382 OPO655382:OPZ655382 OZK655382:OZV655382 PJG655382:PJR655382 PTC655382:PTN655382 QCY655382:QDJ655382 QMU655382:QNF655382 QWQ655382:QXB655382 RGM655382:RGX655382 RQI655382:RQT655382 SAE655382:SAP655382 SKA655382:SKL655382 STW655382:SUH655382 TDS655382:TED655382 TNO655382:TNZ655382 TXK655382:TXV655382 UHG655382:UHR655382 URC655382:URN655382 VAY655382:VBJ655382 VKU655382:VLF655382 VUQ655382:VVB655382 WEM655382:WEX655382 WOI655382:WOT655382 WYE655382:WYP655382 LS720918:MD720918 VO720918:VZ720918 AFK720918:AFV720918 APG720918:APR720918 AZC720918:AZN720918 BIY720918:BJJ720918 BSU720918:BTF720918 CCQ720918:CDB720918 CMM720918:CMX720918 CWI720918:CWT720918 DGE720918:DGP720918 DQA720918:DQL720918 DZW720918:EAH720918 EJS720918:EKD720918 ETO720918:ETZ720918 FDK720918:FDV720918 FNG720918:FNR720918 FXC720918:FXN720918 GGY720918:GHJ720918 GQU720918:GRF720918 HAQ720918:HBB720918 HKM720918:HKX720918 HUI720918:HUT720918 IEE720918:IEP720918 IOA720918:IOL720918 IXW720918:IYH720918 JHS720918:JID720918 JRO720918:JRZ720918 KBK720918:KBV720918 KLG720918:KLR720918 KVC720918:KVN720918 LEY720918:LFJ720918 LOU720918:LPF720918 LYQ720918:LZB720918 MIM720918:MIX720918 MSI720918:MST720918 NCE720918:NCP720918 NMA720918:NML720918 NVW720918:NWH720918 OFS720918:OGD720918 OPO720918:OPZ720918 OZK720918:OZV720918 PJG720918:PJR720918 PTC720918:PTN720918 QCY720918:QDJ720918 QMU720918:QNF720918 QWQ720918:QXB720918 RGM720918:RGX720918 RQI720918:RQT720918 SAE720918:SAP720918 SKA720918:SKL720918 STW720918:SUH720918 TDS720918:TED720918 TNO720918:TNZ720918 TXK720918:TXV720918 UHG720918:UHR720918 URC720918:URN720918 VAY720918:VBJ720918 VKU720918:VLF720918 VUQ720918:VVB720918 WEM720918:WEX720918 WOI720918:WOT720918 WYE720918:WYP720918 LS786454:MD786454 VO786454:VZ786454 AFK786454:AFV786454 APG786454:APR786454 AZC786454:AZN786454 BIY786454:BJJ786454 BSU786454:BTF786454 CCQ786454:CDB786454 CMM786454:CMX786454 CWI786454:CWT786454 DGE786454:DGP786454 DQA786454:DQL786454 DZW786454:EAH786454 EJS786454:EKD786454 ETO786454:ETZ786454 FDK786454:FDV786454 FNG786454:FNR786454 FXC786454:FXN786454 GGY786454:GHJ786454 GQU786454:GRF786454 HAQ786454:HBB786454 HKM786454:HKX786454 HUI786454:HUT786454 IEE786454:IEP786454 IOA786454:IOL786454 IXW786454:IYH786454 JHS786454:JID786454 JRO786454:JRZ786454 KBK786454:KBV786454 KLG786454:KLR786454 KVC786454:KVN786454 LEY786454:LFJ786454 LOU786454:LPF786454 LYQ786454:LZB786454 MIM786454:MIX786454 MSI786454:MST786454 NCE786454:NCP786454 NMA786454:NML786454 NVW786454:NWH786454 OFS786454:OGD786454 OPO786454:OPZ786454 OZK786454:OZV786454 PJG786454:PJR786454 PTC786454:PTN786454 QCY786454:QDJ786454 QMU786454:QNF786454 QWQ786454:QXB786454 RGM786454:RGX786454 RQI786454:RQT786454 SAE786454:SAP786454 SKA786454:SKL786454 STW786454:SUH786454 TDS786454:TED786454 TNO786454:TNZ786454 TXK786454:TXV786454 UHG786454:UHR786454 URC786454:URN786454 VAY786454:VBJ786454 VKU786454:VLF786454 VUQ786454:VVB786454 WEM786454:WEX786454 WOI786454:WOT786454 WYE786454:WYP786454 LS851990:MD851990 VO851990:VZ851990 AFK851990:AFV851990 APG851990:APR851990 AZC851990:AZN851990 BIY851990:BJJ851990 BSU851990:BTF851990 CCQ851990:CDB851990 CMM851990:CMX851990 CWI851990:CWT851990 DGE851990:DGP851990 DQA851990:DQL851990 DZW851990:EAH851990 EJS851990:EKD851990 ETO851990:ETZ851990 FDK851990:FDV851990 FNG851990:FNR851990 FXC851990:FXN851990 GGY851990:GHJ851990 GQU851990:GRF851990 HAQ851990:HBB851990 HKM851990:HKX851990 HUI851990:HUT851990 IEE851990:IEP851990 IOA851990:IOL851990 IXW851990:IYH851990 JHS851990:JID851990 JRO851990:JRZ851990 KBK851990:KBV851990 KLG851990:KLR851990 KVC851990:KVN851990 LEY851990:LFJ851990 LOU851990:LPF851990 LYQ851990:LZB851990 MIM851990:MIX851990 MSI851990:MST851990 NCE851990:NCP851990 NMA851990:NML851990 NVW851990:NWH851990 OFS851990:OGD851990 OPO851990:OPZ851990 OZK851990:OZV851990 PJG851990:PJR851990 PTC851990:PTN851990 QCY851990:QDJ851990 QMU851990:QNF851990 QWQ851990:QXB851990 RGM851990:RGX851990 RQI851990:RQT851990 SAE851990:SAP851990 SKA851990:SKL851990 STW851990:SUH851990 TDS851990:TED851990 TNO851990:TNZ851990 TXK851990:TXV851990 UHG851990:UHR851990 URC851990:URN851990 VAY851990:VBJ851990 VKU851990:VLF851990 VUQ851990:VVB851990 WEM851990:WEX851990 WOI851990:WOT851990 WYE851990:WYP851990 LS917526:MD917526 VO917526:VZ917526 AFK917526:AFV917526 APG917526:APR917526 AZC917526:AZN917526 BIY917526:BJJ917526 BSU917526:BTF917526 CCQ917526:CDB917526 CMM917526:CMX917526 CWI917526:CWT917526 DGE917526:DGP917526 DQA917526:DQL917526 DZW917526:EAH917526 EJS917526:EKD917526 ETO917526:ETZ917526 FDK917526:FDV917526 FNG917526:FNR917526 FXC917526:FXN917526 GGY917526:GHJ917526 GQU917526:GRF917526 HAQ917526:HBB917526 HKM917526:HKX917526 HUI917526:HUT917526 IEE917526:IEP917526 IOA917526:IOL917526 IXW917526:IYH917526 JHS917526:JID917526 JRO917526:JRZ917526 KBK917526:KBV917526 KLG917526:KLR917526 KVC917526:KVN917526 LEY917526:LFJ917526 LOU917526:LPF917526 LYQ917526:LZB917526 MIM917526:MIX917526 MSI917526:MST917526 NCE917526:NCP917526 NMA917526:NML917526 NVW917526:NWH917526 OFS917526:OGD917526 OPO917526:OPZ917526 OZK917526:OZV917526 PJG917526:PJR917526 PTC917526:PTN917526 QCY917526:QDJ917526 QMU917526:QNF917526 QWQ917526:QXB917526 RGM917526:RGX917526 RQI917526:RQT917526 SAE917526:SAP917526 SKA917526:SKL917526 STW917526:SUH917526 TDS917526:TED917526 TNO917526:TNZ917526 TXK917526:TXV917526 UHG917526:UHR917526 URC917526:URN917526 VAY917526:VBJ917526 VKU917526:VLF917526 VUQ917526:VVB917526 WEM917526:WEX917526 WOI917526:WOT917526 WYE917526:WYP917526 LS983062:MD983062 VO983062:VZ983062 AFK983062:AFV983062 APG983062:APR983062 AZC983062:AZN983062 BIY983062:BJJ983062 BSU983062:BTF983062 CCQ983062:CDB983062 CMM983062:CMX983062 CWI983062:CWT983062 DGE983062:DGP983062 DQA983062:DQL983062 DZW983062:EAH983062 EJS983062:EKD983062 ETO983062:ETZ983062 FDK983062:FDV983062 FNG983062:FNR983062 FXC983062:FXN983062 GGY983062:GHJ983062 GQU983062:GRF983062 HAQ983062:HBB983062 HKM983062:HKX983062 HUI983062:HUT983062 IEE983062:IEP983062 IOA983062:IOL983062 IXW983062:IYH983062 JHS983062:JID983062 JRO983062:JRZ983062 KBK983062:KBV983062 KLG983062:KLR983062 KVC983062:KVN983062 LEY983062:LFJ983062 LOU983062:LPF983062 LYQ983062:LZB983062 MIM983062:MIX983062 MSI983062:MST983062 NCE983062:NCP983062 NMA983062:NML983062 NVW983062:NWH983062 OFS983062:OGD983062 OPO983062:OPZ983062 OZK983062:OZV983062 PJG983062:PJR983062 PTC983062:PTN983062 QCY983062:QDJ983062 QMU983062:QNF983062 QWQ983062:QXB983062 RGM983062:RGX983062 RQI983062:RQT983062 SAE983062:SAP983062 SKA983062:SKL983062 STW983062:SUH983062 TDS983062:TED983062 TNO983062:TNZ983062 TXK983062:TXV983062 UHG983062:UHR983062 URC983062:URN983062 VAY983062:VBJ983062 VKU983062:VLF983062 VUQ983062:VVB983062 WEM983062:WEX983062 WOI983062:WOT983062 L65561:CH65564 L983062:CH983062 L917526:CH917526 L851990:CH851990 L786454:CH786454 L720918:CH720918 L655382:CH655382 L589846:CH589846 L524310:CH524310 L458774:CH458774 L393238:CH393238 L327702:CH327702 L262166:CH262166 L196630:CH196630 L131094:CH131094 L65558:CH65558 L983065:CH983068 L917529:CH917532 L851993:CH851996 L786457:CH786460 L720921:CH720924 L655385:CH655388 L589849:CH589852 L524313:CH524316 L458777:CH458780 L393241:CH393244 L327705:CH327708 L262169:CH262172 L196633:CH196636 L131097:CH131100"/>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WYM983060:WYM983061 WYK983060:WYK983061 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BX65556:BX65557 BX131092:BX131093 BX196628:BX196629 BX262164:BX262165 BX327700:BX327701 BX393236:BX393237 BX458772:BX458773 BX524308:BX524309 BX589844:BX589845 BX655380:BX655381 BX720916:BX720917 BX786452:BX786453 BX851988:BX851989 BX917524:BX917525 BX983060:BX983061 BV65556:BV65557 BV131092:BV131093 BV196628:BV196629 BV262164:BV262165 BV327700:BV327701 BV393236:BV393237 BV458772:BV458773 BV524308:BV524309 BV589844:BV589845 BV655380:BV655381 BV720916:BV720917 BV786452:BV786453 BV851988:BV851989 BV917524:BV917525 BV983060:BV983061 BX24:BX25 BV24:BV25 CE65556:CE65557 CE131092:CE131093 CE196628:CE196629 CE262164:CE262165 CE327700:CE327701 CE393236:CE393237 CE458772:CE458773 CE524308:CE524309 CE589844:CE589845 CE655380:CE655381 CE720916:CE720917 CE786452:CE786453 CE851988:CE851989 CE917524:CE917525 CE983060:CE983061 CC65556:CC65557 CC131092:CC131093 CC196628:CC196629 CC262164:CC262165 CC327700:CC327701 CC393236:CC393237 CC458772:CC458773 CC524308:CC524309 CC589844:CC589845 CC655380:CC655381 CC720916:CC720917 CC786452:CC786453 CC851988:CC851989 CC917524:CC917525 CC983060:CC983061 CE24:CE25 CC24:CC25"/>
    <dataValidation allowBlank="1" showInputMessage="1" showErrorMessage="1" prompt="Для выбора выполните двойной щелчок левой клавиши мыши по соответствующей ячейке." sqref="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U393236:U393237 U458772:U458773 MB65556:MB65557 VX65556:VX65557 AFT65556:AFT65557 APP65556:APP65557 AZL65556:AZL65557 BJH65556:BJH65557 BTD65556:BTD65557 CCZ65556:CCZ65557 CMV65556:CMV65557 CWR65556:CWR65557 DGN65556:DGN65557 DQJ65556:DQJ65557 EAF65556:EAF65557 EKB65556:EKB65557 ETX65556:ETX65557 FDT65556:FDT65557 FNP65556:FNP65557 FXL65556:FXL65557 GHH65556:GHH65557 GRD65556:GRD65557 HAZ65556:HAZ65557 HKV65556:HKV65557 HUR65556:HUR65557 IEN65556:IEN65557 IOJ65556:IOJ65557 IYF65556:IYF65557 JIB65556:JIB65557 JRX65556:JRX65557 KBT65556:KBT65557 KLP65556:KLP65557 KVL65556:KVL65557 LFH65556:LFH65557 LPD65556:LPD65557 LYZ65556:LYZ65557 MIV65556:MIV65557 MSR65556:MSR65557 NCN65556:NCN65557 NMJ65556:NMJ65557 NWF65556:NWF65557 OGB65556:OGB65557 OPX65556:OPX65557 OZT65556:OZT65557 PJP65556:PJP65557 PTL65556:PTL65557 QDH65556:QDH65557 QND65556:QND65557 QWZ65556:QWZ65557 RGV65556:RGV65557 RQR65556:RQR65557 SAN65556:SAN65557 SKJ65556:SKJ65557 SUF65556:SUF65557 TEB65556:TEB65557 TNX65556:TNX65557 TXT65556:TXT65557 UHP65556:UHP65557 URL65556:URL65557 VBH65556:VBH65557 VLD65556:VLD65557 VUZ65556:VUZ65557 WEV65556:WEV65557 WOR65556:WOR65557 WYN65556:WYN65557 U524308:U524309 MB131092:MB131093 VX131092:VX131093 AFT131092:AFT131093 APP131092:APP131093 AZL131092:AZL131093 BJH131092:BJH131093 BTD131092:BTD131093 CCZ131092:CCZ131093 CMV131092:CMV131093 CWR131092:CWR131093 DGN131092:DGN131093 DQJ131092:DQJ131093 EAF131092:EAF131093 EKB131092:EKB131093 ETX131092:ETX131093 FDT131092:FDT131093 FNP131092:FNP131093 FXL131092:FXL131093 GHH131092:GHH131093 GRD131092:GRD131093 HAZ131092:HAZ131093 HKV131092:HKV131093 HUR131092:HUR131093 IEN131092:IEN131093 IOJ131092:IOJ131093 IYF131092:IYF131093 JIB131092:JIB131093 JRX131092:JRX131093 KBT131092:KBT131093 KLP131092:KLP131093 KVL131092:KVL131093 LFH131092:LFH131093 LPD131092:LPD131093 LYZ131092:LYZ131093 MIV131092:MIV131093 MSR131092:MSR131093 NCN131092:NCN131093 NMJ131092:NMJ131093 NWF131092:NWF131093 OGB131092:OGB131093 OPX131092:OPX131093 OZT131092:OZT131093 PJP131092:PJP131093 PTL131092:PTL131093 QDH131092:QDH131093 QND131092:QND131093 QWZ131092:QWZ131093 RGV131092:RGV131093 RQR131092:RQR131093 SAN131092:SAN131093 SKJ131092:SKJ131093 SUF131092:SUF131093 TEB131092:TEB131093 TNX131092:TNX131093 TXT131092:TXT131093 UHP131092:UHP131093 URL131092:URL131093 VBH131092:VBH131093 VLD131092:VLD131093 VUZ131092:VUZ131093 WEV131092:WEV131093 WOR131092:WOR131093 WYN131092:WYN131093 U589844:U589845 MB196628:MB196629 VX196628:VX196629 AFT196628:AFT196629 APP196628:APP196629 AZL196628:AZL196629 BJH196628:BJH196629 BTD196628:BTD196629 CCZ196628:CCZ196629 CMV196628:CMV196629 CWR196628:CWR196629 DGN196628:DGN196629 DQJ196628:DQJ196629 EAF196628:EAF196629 EKB196628:EKB196629 ETX196628:ETX196629 FDT196628:FDT196629 FNP196628:FNP196629 FXL196628:FXL196629 GHH196628:GHH196629 GRD196628:GRD196629 HAZ196628:HAZ196629 HKV196628:HKV196629 HUR196628:HUR196629 IEN196628:IEN196629 IOJ196628:IOJ196629 IYF196628:IYF196629 JIB196628:JIB196629 JRX196628:JRX196629 KBT196628:KBT196629 KLP196628:KLP196629 KVL196628:KVL196629 LFH196628:LFH196629 LPD196628:LPD196629 LYZ196628:LYZ196629 MIV196628:MIV196629 MSR196628:MSR196629 NCN196628:NCN196629 NMJ196628:NMJ196629 NWF196628:NWF196629 OGB196628:OGB196629 OPX196628:OPX196629 OZT196628:OZT196629 PJP196628:PJP196629 PTL196628:PTL196629 QDH196628:QDH196629 QND196628:QND196629 QWZ196628:QWZ196629 RGV196628:RGV196629 RQR196628:RQR196629 SAN196628:SAN196629 SKJ196628:SKJ196629 SUF196628:SUF196629 TEB196628:TEB196629 TNX196628:TNX196629 TXT196628:TXT196629 UHP196628:UHP196629 URL196628:URL196629 VBH196628:VBH196629 VLD196628:VLD196629 VUZ196628:VUZ196629 WEV196628:WEV196629 WOR196628:WOR196629 WYN196628:WYN196629 U655380:U655381 MB262164:MB262165 VX262164:VX262165 AFT262164:AFT262165 APP262164:APP262165 AZL262164:AZL262165 BJH262164:BJH262165 BTD262164:BTD262165 CCZ262164:CCZ262165 CMV262164:CMV262165 CWR262164:CWR262165 DGN262164:DGN262165 DQJ262164:DQJ262165 EAF262164:EAF262165 EKB262164:EKB262165 ETX262164:ETX262165 FDT262164:FDT262165 FNP262164:FNP262165 FXL262164:FXL262165 GHH262164:GHH262165 GRD262164:GRD262165 HAZ262164:HAZ262165 HKV262164:HKV262165 HUR262164:HUR262165 IEN262164:IEN262165 IOJ262164:IOJ262165 IYF262164:IYF262165 JIB262164:JIB262165 JRX262164:JRX262165 KBT262164:KBT262165 KLP262164:KLP262165 KVL262164:KVL262165 LFH262164:LFH262165 LPD262164:LPD262165 LYZ262164:LYZ262165 MIV262164:MIV262165 MSR262164:MSR262165 NCN262164:NCN262165 NMJ262164:NMJ262165 NWF262164:NWF262165 OGB262164:OGB262165 OPX262164:OPX262165 OZT262164:OZT262165 PJP262164:PJP262165 PTL262164:PTL262165 QDH262164:QDH262165 QND262164:QND262165 QWZ262164:QWZ262165 RGV262164:RGV262165 RQR262164:RQR262165 SAN262164:SAN262165 SKJ262164:SKJ262165 SUF262164:SUF262165 TEB262164:TEB262165 TNX262164:TNX262165 TXT262164:TXT262165 UHP262164:UHP262165 URL262164:URL262165 VBH262164:VBH262165 VLD262164:VLD262165 VUZ262164:VUZ262165 WEV262164:WEV262165 WOR262164:WOR262165 WYN262164:WYN262165 U720916:U720917 MB327700:MB327701 VX327700:VX327701 AFT327700:AFT327701 APP327700:APP327701 AZL327700:AZL327701 BJH327700:BJH327701 BTD327700:BTD327701 CCZ327700:CCZ327701 CMV327700:CMV327701 CWR327700:CWR327701 DGN327700:DGN327701 DQJ327700:DQJ327701 EAF327700:EAF327701 EKB327700:EKB327701 ETX327700:ETX327701 FDT327700:FDT327701 FNP327700:FNP327701 FXL327700:FXL327701 GHH327700:GHH327701 GRD327700:GRD327701 HAZ327700:HAZ327701 HKV327700:HKV327701 HUR327700:HUR327701 IEN327700:IEN327701 IOJ327700:IOJ327701 IYF327700:IYF327701 JIB327700:JIB327701 JRX327700:JRX327701 KBT327700:KBT327701 KLP327700:KLP327701 KVL327700:KVL327701 LFH327700:LFH327701 LPD327700:LPD327701 LYZ327700:LYZ327701 MIV327700:MIV327701 MSR327700:MSR327701 NCN327700:NCN327701 NMJ327700:NMJ327701 NWF327700:NWF327701 OGB327700:OGB327701 OPX327700:OPX327701 OZT327700:OZT327701 PJP327700:PJP327701 PTL327700:PTL327701 QDH327700:QDH327701 QND327700:QND327701 QWZ327700:QWZ327701 RGV327700:RGV327701 RQR327700:RQR327701 SAN327700:SAN327701 SKJ327700:SKJ327701 SUF327700:SUF327701 TEB327700:TEB327701 TNX327700:TNX327701 TXT327700:TXT327701 UHP327700:UHP327701 URL327700:URL327701 VBH327700:VBH327701 VLD327700:VLD327701 VUZ327700:VUZ327701 WEV327700:WEV327701 WOR327700:WOR327701 WYN327700:WYN327701 U786452:U786453 MB393236:MB393237 VX393236:VX393237 AFT393236:AFT393237 APP393236:APP393237 AZL393236:AZL393237 BJH393236:BJH393237 BTD393236:BTD393237 CCZ393236:CCZ393237 CMV393236:CMV393237 CWR393236:CWR393237 DGN393236:DGN393237 DQJ393236:DQJ393237 EAF393236:EAF393237 EKB393236:EKB393237 ETX393236:ETX393237 FDT393236:FDT393237 FNP393236:FNP393237 FXL393236:FXL393237 GHH393236:GHH393237 GRD393236:GRD393237 HAZ393236:HAZ393237 HKV393236:HKV393237 HUR393236:HUR393237 IEN393236:IEN393237 IOJ393236:IOJ393237 IYF393236:IYF393237 JIB393236:JIB393237 JRX393236:JRX393237 KBT393236:KBT393237 KLP393236:KLP393237 KVL393236:KVL393237 LFH393236:LFH393237 LPD393236:LPD393237 LYZ393236:LYZ393237 MIV393236:MIV393237 MSR393236:MSR393237 NCN393236:NCN393237 NMJ393236:NMJ393237 NWF393236:NWF393237 OGB393236:OGB393237 OPX393236:OPX393237 OZT393236:OZT393237 PJP393236:PJP393237 PTL393236:PTL393237 QDH393236:QDH393237 QND393236:QND393237 QWZ393236:QWZ393237 RGV393236:RGV393237 RQR393236:RQR393237 SAN393236:SAN393237 SKJ393236:SKJ393237 SUF393236:SUF393237 TEB393236:TEB393237 TNX393236:TNX393237 TXT393236:TXT393237 UHP393236:UHP393237 URL393236:URL393237 VBH393236:VBH393237 VLD393236:VLD393237 VUZ393236:VUZ393237 WEV393236:WEV393237 WOR393236:WOR393237 WYN393236:WYN393237 U851988:U851989 MB458772:MB458773 VX458772:VX458773 AFT458772:AFT458773 APP458772:APP458773 AZL458772:AZL458773 BJH458772:BJH458773 BTD458772:BTD458773 CCZ458772:CCZ458773 CMV458772:CMV458773 CWR458772:CWR458773 DGN458772:DGN458773 DQJ458772:DQJ458773 EAF458772:EAF458773 EKB458772:EKB458773 ETX458772:ETX458773 FDT458772:FDT458773 FNP458772:FNP458773 FXL458772:FXL458773 GHH458772:GHH458773 GRD458772:GRD458773 HAZ458772:HAZ458773 HKV458772:HKV458773 HUR458772:HUR458773 IEN458772:IEN458773 IOJ458772:IOJ458773 IYF458772:IYF458773 JIB458772:JIB458773 JRX458772:JRX458773 KBT458772:KBT458773 KLP458772:KLP458773 KVL458772:KVL458773 LFH458772:LFH458773 LPD458772:LPD458773 LYZ458772:LYZ458773 MIV458772:MIV458773 MSR458772:MSR458773 NCN458772:NCN458773 NMJ458772:NMJ458773 NWF458772:NWF458773 OGB458772:OGB458773 OPX458772:OPX458773 OZT458772:OZT458773 PJP458772:PJP458773 PTL458772:PTL458773 QDH458772:QDH458773 QND458772:QND458773 QWZ458772:QWZ458773 RGV458772:RGV458773 RQR458772:RQR458773 SAN458772:SAN458773 SKJ458772:SKJ458773 SUF458772:SUF458773 TEB458772:TEB458773 TNX458772:TNX458773 TXT458772:TXT458773 UHP458772:UHP458773 URL458772:URL458773 VBH458772:VBH458773 VLD458772:VLD458773 VUZ458772:VUZ458773 WEV458772:WEV458773 WOR458772:WOR458773 WYN458772:WYN458773 U917524:U917525 MB524308:MB524309 VX524308:VX524309 AFT524308:AFT524309 APP524308:APP524309 AZL524308:AZL524309 BJH524308:BJH524309 BTD524308:BTD524309 CCZ524308:CCZ524309 CMV524308:CMV524309 CWR524308:CWR524309 DGN524308:DGN524309 DQJ524308:DQJ524309 EAF524308:EAF524309 EKB524308:EKB524309 ETX524308:ETX524309 FDT524308:FDT524309 FNP524308:FNP524309 FXL524308:FXL524309 GHH524308:GHH524309 GRD524308:GRD524309 HAZ524308:HAZ524309 HKV524308:HKV524309 HUR524308:HUR524309 IEN524308:IEN524309 IOJ524308:IOJ524309 IYF524308:IYF524309 JIB524308:JIB524309 JRX524308:JRX524309 KBT524308:KBT524309 KLP524308:KLP524309 KVL524308:KVL524309 LFH524308:LFH524309 LPD524308:LPD524309 LYZ524308:LYZ524309 MIV524308:MIV524309 MSR524308:MSR524309 NCN524308:NCN524309 NMJ524308:NMJ524309 NWF524308:NWF524309 OGB524308:OGB524309 OPX524308:OPX524309 OZT524308:OZT524309 PJP524308:PJP524309 PTL524308:PTL524309 QDH524308:QDH524309 QND524308:QND524309 QWZ524308:QWZ524309 RGV524308:RGV524309 RQR524308:RQR524309 SAN524308:SAN524309 SKJ524308:SKJ524309 SUF524308:SUF524309 TEB524308:TEB524309 TNX524308:TNX524309 TXT524308:TXT524309 UHP524308:UHP524309 URL524308:URL524309 VBH524308:VBH524309 VLD524308:VLD524309 VUZ524308:VUZ524309 WEV524308:WEV524309 WOR524308:WOR524309 WYN524308:WYN524309 U983060:U983061 MB589844:MB589845 VX589844:VX589845 AFT589844:AFT589845 APP589844:APP589845 AZL589844:AZL589845 BJH589844:BJH589845 BTD589844:BTD589845 CCZ589844:CCZ589845 CMV589844:CMV589845 CWR589844:CWR589845 DGN589844:DGN589845 DQJ589844:DQJ589845 EAF589844:EAF589845 EKB589844:EKB589845 ETX589844:ETX589845 FDT589844:FDT589845 FNP589844:FNP589845 FXL589844:FXL589845 GHH589844:GHH589845 GRD589844:GRD589845 HAZ589844:HAZ589845 HKV589844:HKV589845 HUR589844:HUR589845 IEN589844:IEN589845 IOJ589844:IOJ589845 IYF589844:IYF589845 JIB589844:JIB589845 JRX589844:JRX589845 KBT589844:KBT589845 KLP589844:KLP589845 KVL589844:KVL589845 LFH589844:LFH589845 LPD589844:LPD589845 LYZ589844:LYZ589845 MIV589844:MIV589845 MSR589844:MSR589845 NCN589844:NCN589845 NMJ589844:NMJ589845 NWF589844:NWF589845 OGB589844:OGB589845 OPX589844:OPX589845 OZT589844:OZT589845 PJP589844:PJP589845 PTL589844:PTL589845 QDH589844:QDH589845 QND589844:QND589845 QWZ589844:QWZ589845 RGV589844:RGV589845 RQR589844:RQR589845 SAN589844:SAN589845 SKJ589844:SKJ589845 SUF589844:SUF589845 TEB589844:TEB589845 TNX589844:TNX589845 TXT589844:TXT589845 UHP589844:UHP589845 URL589844:URL589845 VBH589844:VBH589845 VLD589844:VLD589845 VUZ589844:VUZ589845 WEV589844:WEV589845 WOR589844:WOR589845 WYN589844:WYN589845 U65556:U65557 MB655380:MB655381 VX655380:VX655381 AFT655380:AFT655381 APP655380:APP655381 AZL655380:AZL655381 BJH655380:BJH655381 BTD655380:BTD655381 CCZ655380:CCZ655381 CMV655380:CMV655381 CWR655380:CWR655381 DGN655380:DGN655381 DQJ655380:DQJ655381 EAF655380:EAF655381 EKB655380:EKB655381 ETX655380:ETX655381 FDT655380:FDT655381 FNP655380:FNP655381 FXL655380:FXL655381 GHH655380:GHH655381 GRD655380:GRD655381 HAZ655380:HAZ655381 HKV655380:HKV655381 HUR655380:HUR655381 IEN655380:IEN655381 IOJ655380:IOJ655381 IYF655380:IYF655381 JIB655380:JIB655381 JRX655380:JRX655381 KBT655380:KBT655381 KLP655380:KLP655381 KVL655380:KVL655381 LFH655380:LFH655381 LPD655380:LPD655381 LYZ655380:LYZ655381 MIV655380:MIV655381 MSR655380:MSR655381 NCN655380:NCN655381 NMJ655380:NMJ655381 NWF655380:NWF655381 OGB655380:OGB655381 OPX655380:OPX655381 OZT655380:OZT655381 PJP655380:PJP655381 PTL655380:PTL655381 QDH655380:QDH655381 QND655380:QND655381 QWZ655380:QWZ655381 RGV655380:RGV655381 RQR655380:RQR655381 SAN655380:SAN655381 SKJ655380:SKJ655381 SUF655380:SUF655381 TEB655380:TEB655381 TNX655380:TNX655381 TXT655380:TXT655381 UHP655380:UHP655381 URL655380:URL655381 VBH655380:VBH655381 VLD655380:VLD655381 VUZ655380:VUZ655381 WEV655380:WEV655381 WOR655380:WOR655381 WYN655380:WYN655381 U131092:U131093 MB720916:MB720917 VX720916:VX720917 AFT720916:AFT720917 APP720916:APP720917 AZL720916:AZL720917 BJH720916:BJH720917 BTD720916:BTD720917 CCZ720916:CCZ720917 CMV720916:CMV720917 CWR720916:CWR720917 DGN720916:DGN720917 DQJ720916:DQJ720917 EAF720916:EAF720917 EKB720916:EKB720917 ETX720916:ETX720917 FDT720916:FDT720917 FNP720916:FNP720917 FXL720916:FXL720917 GHH720916:GHH720917 GRD720916:GRD720917 HAZ720916:HAZ720917 HKV720916:HKV720917 HUR720916:HUR720917 IEN720916:IEN720917 IOJ720916:IOJ720917 IYF720916:IYF720917 JIB720916:JIB720917 JRX720916:JRX720917 KBT720916:KBT720917 KLP720916:KLP720917 KVL720916:KVL720917 LFH720916:LFH720917 LPD720916:LPD720917 LYZ720916:LYZ720917 MIV720916:MIV720917 MSR720916:MSR720917 NCN720916:NCN720917 NMJ720916:NMJ720917 NWF720916:NWF720917 OGB720916:OGB720917 OPX720916:OPX720917 OZT720916:OZT720917 PJP720916:PJP720917 PTL720916:PTL720917 QDH720916:QDH720917 QND720916:QND720917 QWZ720916:QWZ720917 RGV720916:RGV720917 RQR720916:RQR720917 SAN720916:SAN720917 SKJ720916:SKJ720917 SUF720916:SUF720917 TEB720916:TEB720917 TNX720916:TNX720917 TXT720916:TXT720917 UHP720916:UHP720917 URL720916:URL720917 VBH720916:VBH720917 VLD720916:VLD720917 VUZ720916:VUZ720917 WEV720916:WEV720917 WOR720916:WOR720917 WYN720916:WYN720917 U196628:U196629 MB786452:MB786453 VX786452:VX786453 AFT786452:AFT786453 APP786452:APP786453 AZL786452:AZL786453 BJH786452:BJH786453 BTD786452:BTD786453 CCZ786452:CCZ786453 CMV786452:CMV786453 CWR786452:CWR786453 DGN786452:DGN786453 DQJ786452:DQJ786453 EAF786452:EAF786453 EKB786452:EKB786453 ETX786452:ETX786453 FDT786452:FDT786453 FNP786452:FNP786453 FXL786452:FXL786453 GHH786452:GHH786453 GRD786452:GRD786453 HAZ786452:HAZ786453 HKV786452:HKV786453 HUR786452:HUR786453 IEN786452:IEN786453 IOJ786452:IOJ786453 IYF786452:IYF786453 JIB786452:JIB786453 JRX786452:JRX786453 KBT786452:KBT786453 KLP786452:KLP786453 KVL786452:KVL786453 LFH786452:LFH786453 LPD786452:LPD786453 LYZ786452:LYZ786453 MIV786452:MIV786453 MSR786452:MSR786453 NCN786452:NCN786453 NMJ786452:NMJ786453 NWF786452:NWF786453 OGB786452:OGB786453 OPX786452:OPX786453 OZT786452:OZT786453 PJP786452:PJP786453 PTL786452:PTL786453 QDH786452:QDH786453 QND786452:QND786453 QWZ786452:QWZ786453 RGV786452:RGV786453 RQR786452:RQR786453 SAN786452:SAN786453 SKJ786452:SKJ786453 SUF786452:SUF786453 TEB786452:TEB786453 TNX786452:TNX786453 TXT786452:TXT786453 UHP786452:UHP786453 URL786452:URL786453 VBH786452:VBH786453 VLD786452:VLD786453 VUZ786452:VUZ786453 WEV786452:WEV786453 WOR786452:WOR786453 WYN786452:WYN786453 U24:U25 MB851988:MB851989 VX851988:VX851989 AFT851988:AFT851989 APP851988:APP851989 AZL851988:AZL851989 BJH851988:BJH851989 BTD851988:BTD851989 CCZ851988:CCZ851989 CMV851988:CMV851989 CWR851988:CWR851989 DGN851988:DGN851989 DQJ851988:DQJ851989 EAF851988:EAF851989 EKB851988:EKB851989 ETX851988:ETX851989 FDT851988:FDT851989 FNP851988:FNP851989 FXL851988:FXL851989 GHH851988:GHH851989 GRD851988:GRD851989 HAZ851988:HAZ851989 HKV851988:HKV851989 HUR851988:HUR851989 IEN851988:IEN851989 IOJ851988:IOJ851989 IYF851988:IYF851989 JIB851988:JIB851989 JRX851988:JRX851989 KBT851988:KBT851989 KLP851988:KLP851989 KVL851988:KVL851989 LFH851988:LFH851989 LPD851988:LPD851989 LYZ851988:LYZ851989 MIV851988:MIV851989 MSR851988:MSR851989 NCN851988:NCN851989 NMJ851988:NMJ851989 NWF851988:NWF851989 OGB851988:OGB851989 OPX851988:OPX851989 OZT851988:OZT851989 PJP851988:PJP851989 PTL851988:PTL851989 QDH851988:QDH851989 QND851988:QND851989 QWZ851988:QWZ851989 RGV851988:RGV851989 RQR851988:RQR851989 SAN851988:SAN851989 SKJ851988:SKJ851989 SUF851988:SUF851989 TEB851988:TEB851989 TNX851988:TNX851989 TXT851988:TXT851989 UHP851988:UHP851989 URL851988:URL851989 VBH851988:VBH851989 VLD851988:VLD851989 VUZ851988:VUZ851989 WEV851988:WEV851989 WOR851988:WOR851989 WYN851988:WYN851989 MB917524:MB917525 VX917524:VX917525 AFT917524:AFT917525 APP917524:APP917525 AZL917524:AZL917525 BJH917524:BJH917525 BTD917524:BTD917525 CCZ917524:CCZ917525 CMV917524:CMV917525 CWR917524:CWR917525 DGN917524:DGN917525 DQJ917524:DQJ917525 EAF917524:EAF917525 EKB917524:EKB917525 ETX917524:ETX917525 FDT917524:FDT917525 FNP917524:FNP917525 FXL917524:FXL917525 GHH917524:GHH917525 GRD917524:GRD917525 HAZ917524:HAZ917525 HKV917524:HKV917525 HUR917524:HUR917525 IEN917524:IEN917525 IOJ917524:IOJ917525 IYF917524:IYF917525 JIB917524:JIB917525 JRX917524:JRX917525 KBT917524:KBT917525 KLP917524:KLP917525 KVL917524:KVL917525 LFH917524:LFH917525 LPD917524:LPD917525 LYZ917524:LYZ917525 MIV917524:MIV917525 MSR917524:MSR917525 NCN917524:NCN917525 NMJ917524:NMJ917525 NWF917524:NWF917525 OGB917524:OGB917525 OPX917524:OPX917525 OZT917524:OZT917525 PJP917524:PJP917525 PTL917524:PTL917525 QDH917524:QDH917525 QND917524:QND917525 QWZ917524:QWZ917525 RGV917524:RGV917525 RQR917524:RQR917525 SAN917524:SAN917525 SKJ917524:SKJ917525 SUF917524:SUF917525 TEB917524:TEB917525 TNX917524:TNX917525 TXT917524:TXT917525 UHP917524:UHP917525 URL917524:URL917525 VBH917524:VBH917525 VLD917524:VLD917525 VUZ917524:VUZ917525 WEV917524:WEV917525 WOR917524:WOR917525 WYN917524:WYN917525 WYN983060:WYN983061 MB983060:MB983061 VX983060:VX983061 AFT983060:AFT983061 APP983060:APP983061 AZL983060:AZL983061 BJH983060:BJH983061 BTD983060:BTD983061 CCZ983060:CCZ983061 CMV983060:CMV983061 CWR983060:CWR983061 DGN983060:DGN983061 DQJ983060:DQJ983061 EAF983060:EAF983061 EKB983060:EKB983061 ETX983060:ETX983061 FDT983060:FDT983061 FNP983060:FNP983061 FXL983060:FXL983061 GHH983060:GHH983061 GRD983060:GRD983061 HAZ983060:HAZ983061 HKV983060:HKV983061 HUR983060:HUR983061 IEN983060:IEN983061 IOJ983060:IOJ983061 IYF983060:IYF983061 JIB983060:JIB983061 JRX983060:JRX983061 KBT983060:KBT983061 KLP983060:KLP983061 KVL983060:KVL983061 LFH983060:LFH983061 LPD983060:LPD983061 LYZ983060:LYZ983061 MIV983060:MIV983061 MSR983060:MSR983061 NCN983060:NCN983061 NMJ983060:NMJ983061 NWF983060:NWF983061 OGB983060:OGB983061 OPX983060:OPX983061 OZT983060:OZT983061 PJP983060:PJP983061 PTL983060:PTL983061 QDH983060:QDH983061 QND983060:QND983061 QWZ983060:QWZ983061 RGV983060:RGV983061 RQR983060:RQR983061 SAN983060:SAN983061 SKJ983060:SKJ983061 SUF983060:SUF983061 TEB983060:TEB983061 TNX983060:TNX983061 TXT983060:TXT983061 UHP983060:UHP983061 URL983060:URL983061 VBH983060:VBH983061 VLD983060:VLD983061 VUZ983060:VUZ983061 WEV983060:WEV983061 WOR983060:WOR983061 U262164:U262165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WYL24:WYL25 MB24:MB25 VX24:VX25 AFT24:AFT25 APP24:APP25 AZL24:AZL25 BJH24:BJH25 BTD24:BTD25 CCZ24:CCZ25 CMV24:CMV25 CWR24:CWR25 DGN24:DGN25 DQJ24:DQJ25 EAF24:EAF25 EKB24:EKB25 ETX24:ETX25 FDT24:FDT25 FNP24:FNP25 FXL24:FXL25 GHH24:GHH25 GRD24:GRD25 HAZ24:HAZ25 HKV24:HKV25 HUR24:HUR25 IEN24:IEN25 IOJ24:IOJ25 IYF24:IYF25 JIB24:JIB25 JRX24:JRX25 KBT24:KBT25 KLP24:KLP25 KVL24:KVL25 LFH24:LFH25 LPD24:LPD25 LYZ24:LYZ25 MIV24:MIV25 MSR24:MSR25 NCN24:NCN25 NMJ24:NMJ25 NWF24:NWF25 OGB24:OGB25 OPX24:OPX25 OZT24:OZT25 PJP24:PJP25 PTL24:PTL25 QDH24:QDH25 QND24:QND25 QWZ24:QWZ25 RGV24:RGV25 RQR24:RQR25 SAN24:SAN25 SKJ24:SKJ25 SUF24:SUF25 TEB24:TEB25 TNX24:TNX25 TXT24:TXT25 UHP24:UHP25 URL24:URL25 VBH24:VBH25 VLD24:VLD25 VUZ24:VUZ25 WEV24:WEV25 WOR24:WOR25 WYN24:WYN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458772:BR458773 BR524308:BR524309 BR589844:BR589845 BR655380:BR655381 BR720916:BR720917 BR786452:BR786453 BR851988:BR851989 BR917524:BR917525 BR983060:BR983061 BR65556:BR65557 BR131092:BR131093 BR196628:BR196629 BR327700:BR327701 BR262164:BR262165 BR24:BR25 BP24:BP25 BR393236:BR393237 BW65556:BW65557 BW131092:BW131093 BW196628:BW196629 BW262164:BW262165 BW327700:BW327701 BW393236:BW393237 BW458772:BW458773 BW524308:BW524309 BW589844:BW589845 BW655380:BW655381 BW720916:BW720917 BW786452:BW786453 BW851988:BW851989 BW917524:BW917525 BW983060:BW983061 BY458772:BY458773 BY524308:BY524309 BY589844:BY589845 BY655380:BY655381 BY720916:BY720917 BY786452:BY786453 BY851988:BY851989 BY917524:BY917525 BY983060:BY983061 BY65556:BY65557 BY131092:BY131093 BY196628:BY196629 BY327700:BY327701 BY262164:BY262165 BY24:BY25 BW24:BW25 BY393236:BY393237 CD65556:CD65557 CD131092:CD131093 CD196628:CD196629 CD262164:CD262165 CD327700:CD327701 CD393236:CD393237 CD458772:CD458773 CD524308:CD524309 CD589844:CD589845 CD655380:CD655381 CD720916:CD720917 CD786452:CD786453 CD851988:CD851989 CD917524:CD917525 CD983060:CD983061 CF393236:CF393237 CF458772:CF458773 CF524308:CF524309 CF589844:CF589845 CF655380:CF655381 CF720916:CF720917 CF786452:CF786453 CF851988:CF851989 CF917524:CF917525 CF983060:CF983061 CF65556:CF65557 CF131092:CF131093 CF196628:CF196629 CF327700:CF327701 CF262164:CF262165 CF24:CF25 CD24:CD25"/>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6" t="s">
        <v>492</v>
      </c>
      <c r="G2" s="1207"/>
      <c r="H2" s="1208"/>
      <c r="I2" s="642"/>
    </row>
    <row r="3" spans="1:20" ht="3" customHeight="1"/>
    <row r="4" spans="1:20" s="572" customFormat="1" ht="11.25">
      <c r="A4" s="592"/>
      <c r="B4" s="592"/>
      <c r="C4" s="592"/>
      <c r="D4" s="592"/>
      <c r="F4" s="1158" t="s">
        <v>454</v>
      </c>
      <c r="G4" s="1158"/>
      <c r="H4" s="1158"/>
      <c r="I4" s="120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210">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0"/>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0"/>
      <c r="B11" s="1210">
        <v>1</v>
      </c>
      <c r="C11" s="625"/>
      <c r="D11" s="625"/>
      <c r="F11" s="618" t="str">
        <f>"4."&amp;mergeValue(A11) &amp;"."&amp;mergeValue(B11)</f>
        <v>4.1.1</v>
      </c>
      <c r="G11" s="613" t="s">
        <v>593</v>
      </c>
      <c r="H11" s="606" t="str">
        <f>IF(region_name="","",region_name)</f>
        <v>Ставропольский край</v>
      </c>
      <c r="I11" s="583" t="s">
        <v>500</v>
      </c>
      <c r="J11" s="617"/>
      <c r="K11" s="592"/>
      <c r="L11" s="592"/>
      <c r="M11" s="592"/>
      <c r="N11" s="592"/>
      <c r="O11" s="592"/>
      <c r="P11" s="592"/>
      <c r="Q11" s="592"/>
      <c r="R11" s="592"/>
      <c r="S11" s="592"/>
      <c r="T11" s="592"/>
    </row>
    <row r="12" spans="1:20" s="572" customFormat="1" ht="22.5">
      <c r="A12" s="1210"/>
      <c r="B12" s="1210"/>
      <c r="C12" s="1210">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0"/>
      <c r="B13" s="1210"/>
      <c r="C13" s="1210"/>
      <c r="D13" s="625">
        <v>1</v>
      </c>
      <c r="F13" s="618" t="str">
        <f>"4."&amp;mergeValue(A13) &amp;"."&amp;mergeValue(B13)&amp;"."&amp;mergeValue(C13)&amp;"."&amp;mergeValue(D13)</f>
        <v>4.1.1.1.1</v>
      </c>
      <c r="G13" s="635" t="s">
        <v>499</v>
      </c>
      <c r="H13" s="606"/>
      <c r="I13" s="1211" t="s">
        <v>592</v>
      </c>
      <c r="J13" s="617"/>
      <c r="K13" s="592"/>
      <c r="L13" s="592"/>
      <c r="M13" s="592"/>
      <c r="N13" s="592"/>
      <c r="O13" s="592"/>
      <c r="P13" s="592"/>
      <c r="Q13" s="592"/>
      <c r="R13" s="592"/>
      <c r="S13" s="592"/>
      <c r="T13" s="592"/>
    </row>
    <row r="14" spans="1:20" s="572" customFormat="1" ht="18.75">
      <c r="A14" s="1210"/>
      <c r="B14" s="1210"/>
      <c r="C14" s="1210"/>
      <c r="D14" s="625"/>
      <c r="F14" s="621"/>
      <c r="G14" s="552" t="s">
        <v>4</v>
      </c>
      <c r="H14" s="626"/>
      <c r="I14" s="1211"/>
      <c r="J14" s="617"/>
      <c r="K14" s="592"/>
      <c r="L14" s="592"/>
      <c r="M14" s="592"/>
      <c r="N14" s="592"/>
      <c r="O14" s="592"/>
      <c r="P14" s="592"/>
      <c r="Q14" s="592"/>
      <c r="R14" s="592"/>
      <c r="S14" s="592"/>
      <c r="T14" s="592"/>
    </row>
    <row r="15" spans="1:20" s="572" customFormat="1" ht="18.75">
      <c r="A15" s="1210"/>
      <c r="B15" s="1210"/>
      <c r="C15" s="625"/>
      <c r="D15" s="625"/>
      <c r="F15" s="636"/>
      <c r="G15" s="579" t="s">
        <v>403</v>
      </c>
      <c r="H15" s="637"/>
      <c r="I15" s="638"/>
      <c r="J15" s="617"/>
      <c r="K15" s="592"/>
      <c r="L15" s="592"/>
      <c r="M15" s="592"/>
      <c r="N15" s="592"/>
      <c r="O15" s="592"/>
      <c r="P15" s="592"/>
      <c r="Q15" s="592"/>
      <c r="R15" s="592"/>
      <c r="S15" s="592"/>
      <c r="T15" s="592"/>
    </row>
    <row r="16" spans="1:20" s="572" customFormat="1" ht="18.75">
      <c r="A16" s="121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5" t="s">
        <v>594</v>
      </c>
      <c r="H19" s="120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8" t="s">
        <v>658</v>
      </c>
      <c r="M5" s="1238"/>
      <c r="N5" s="1238"/>
      <c r="O5" s="1238"/>
      <c r="P5" s="1238"/>
      <c r="Q5" s="1238"/>
      <c r="R5" s="1238"/>
      <c r="S5" s="1238"/>
      <c r="T5" s="1238"/>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59" t="str">
        <f>IF(NameOrPr_ch="",IF(NameOrPr="","",NameOrPr),NameOrPr_ch)</f>
        <v>Региональная тарифная комиссия Ставропольского края</v>
      </c>
      <c r="P7" s="1260"/>
      <c r="Q7" s="1260"/>
      <c r="R7" s="1260"/>
      <c r="S7" s="1260"/>
      <c r="T7" s="1261"/>
      <c r="U7" s="671"/>
      <c r="X7" s="587"/>
      <c r="Y7" s="587"/>
      <c r="Z7" s="587"/>
      <c r="AA7" s="587"/>
      <c r="AB7" s="587"/>
      <c r="AC7" s="587"/>
      <c r="AD7" s="587"/>
      <c r="AE7" s="587"/>
      <c r="AF7" s="587"/>
      <c r="AG7" s="587"/>
      <c r="AH7" s="587"/>
    </row>
    <row r="8" spans="7:34" s="493" customFormat="1" ht="18.75">
      <c r="G8" s="492"/>
      <c r="H8" s="492"/>
      <c r="L8" s="501"/>
      <c r="M8" s="619" t="s">
        <v>597</v>
      </c>
      <c r="N8" s="668"/>
      <c r="O8" s="1259" t="str">
        <f>IF(datePr_ch="",IF(datePr="","",datePr),datePr_ch)</f>
        <v>18.12.2018</v>
      </c>
      <c r="P8" s="1260"/>
      <c r="Q8" s="1260"/>
      <c r="R8" s="1260"/>
      <c r="S8" s="1260"/>
      <c r="T8" s="1261"/>
      <c r="U8" s="669"/>
      <c r="X8" s="507"/>
      <c r="Y8" s="507"/>
      <c r="Z8" s="507"/>
      <c r="AA8" s="507"/>
      <c r="AB8" s="507"/>
      <c r="AC8" s="507"/>
      <c r="AD8" s="507"/>
      <c r="AE8" s="507"/>
      <c r="AF8" s="507"/>
      <c r="AG8" s="507"/>
      <c r="AH8" s="507"/>
    </row>
    <row r="9" spans="7:34" s="493" customFormat="1" ht="18.75">
      <c r="G9" s="492"/>
      <c r="H9" s="492"/>
      <c r="L9" s="554"/>
      <c r="M9" s="619" t="s">
        <v>596</v>
      </c>
      <c r="N9" s="668"/>
      <c r="O9" s="1259" t="str">
        <f>IF(numberPr_ch="",IF(numberPr="","",numberPr),numberPr_ch)</f>
        <v>57/2</v>
      </c>
      <c r="P9" s="1260"/>
      <c r="Q9" s="1260"/>
      <c r="R9" s="1260"/>
      <c r="S9" s="1260"/>
      <c r="T9" s="1261"/>
      <c r="U9" s="669"/>
      <c r="X9" s="507"/>
      <c r="Y9" s="507"/>
      <c r="Z9" s="507"/>
      <c r="AA9" s="507"/>
      <c r="AB9" s="507"/>
      <c r="AC9" s="507"/>
      <c r="AD9" s="507"/>
      <c r="AE9" s="507"/>
      <c r="AF9" s="507"/>
      <c r="AG9" s="507"/>
      <c r="AH9" s="507"/>
    </row>
    <row r="10" spans="7:34" s="493" customFormat="1" ht="18.75">
      <c r="G10" s="492"/>
      <c r="H10" s="492"/>
      <c r="L10" s="554"/>
      <c r="M10" s="619" t="s">
        <v>502</v>
      </c>
      <c r="N10" s="668"/>
      <c r="O10" s="1259" t="str">
        <f>IF(IstPub_ch="",IF(IstPub="","",IstPub),IstPub_ch)</f>
        <v xml:space="preserve">Официальный интернет-портал правовой информации Ставропольского края </v>
      </c>
      <c r="P10" s="1260"/>
      <c r="Q10" s="1260"/>
      <c r="R10" s="1260"/>
      <c r="S10" s="1260"/>
      <c r="T10" s="1261"/>
      <c r="U10" s="669"/>
      <c r="X10" s="507"/>
      <c r="Y10" s="507"/>
      <c r="Z10" s="507"/>
      <c r="AA10" s="507"/>
      <c r="AB10" s="507"/>
      <c r="AC10" s="507"/>
      <c r="AD10" s="507"/>
      <c r="AE10" s="507"/>
      <c r="AF10" s="507"/>
      <c r="AG10" s="507"/>
      <c r="AH10" s="507"/>
    </row>
    <row r="11" spans="7:34" s="493" customFormat="1" ht="11.25" hidden="1">
      <c r="G11" s="492"/>
      <c r="H11" s="492"/>
      <c r="L11" s="1239"/>
      <c r="M11" s="1239"/>
      <c r="N11" s="490"/>
      <c r="O11" s="1262"/>
      <c r="P11" s="1262"/>
      <c r="Q11" s="1262"/>
      <c r="R11" s="1262"/>
      <c r="S11" s="1262"/>
      <c r="T11" s="1262"/>
      <c r="U11" s="505" t="s">
        <v>373</v>
      </c>
      <c r="X11" s="507"/>
      <c r="Y11" s="507"/>
      <c r="Z11" s="507"/>
      <c r="AA11" s="507"/>
      <c r="AB11" s="507"/>
      <c r="AC11" s="507"/>
      <c r="AD11" s="507"/>
      <c r="AE11" s="507"/>
      <c r="AF11" s="507"/>
      <c r="AG11" s="507"/>
      <c r="AH11" s="507"/>
    </row>
    <row r="12" spans="7:34">
      <c r="J12" s="483"/>
      <c r="K12" s="483"/>
      <c r="L12" s="479"/>
      <c r="M12" s="479"/>
      <c r="N12" s="479"/>
      <c r="O12" s="1258"/>
      <c r="P12" s="1258"/>
      <c r="Q12" s="1258"/>
      <c r="R12" s="1258"/>
      <c r="S12" s="1258"/>
      <c r="T12" s="1258"/>
      <c r="U12" s="1258"/>
    </row>
    <row r="13" spans="7:34">
      <c r="J13" s="483"/>
      <c r="K13" s="483"/>
      <c r="L13" s="1158" t="s">
        <v>454</v>
      </c>
      <c r="M13" s="1158"/>
      <c r="N13" s="1158"/>
      <c r="O13" s="1158"/>
      <c r="P13" s="1158"/>
      <c r="Q13" s="1158"/>
      <c r="R13" s="1158"/>
      <c r="S13" s="1158"/>
      <c r="T13" s="1158"/>
      <c r="U13" s="1158"/>
      <c r="V13" s="1158"/>
      <c r="W13" s="1158" t="s">
        <v>455</v>
      </c>
    </row>
    <row r="14" spans="7:34" ht="14.25" customHeight="1">
      <c r="J14" s="483"/>
      <c r="K14" s="483"/>
      <c r="L14" s="1222" t="s">
        <v>92</v>
      </c>
      <c r="M14" s="1222" t="s">
        <v>640</v>
      </c>
      <c r="N14" s="523"/>
      <c r="O14" s="1223" t="s">
        <v>642</v>
      </c>
      <c r="P14" s="1224"/>
      <c r="Q14" s="1224"/>
      <c r="R14" s="1224"/>
      <c r="S14" s="1224"/>
      <c r="T14" s="1225"/>
      <c r="U14" s="1233" t="s">
        <v>341</v>
      </c>
      <c r="V14" s="1219" t="s">
        <v>275</v>
      </c>
      <c r="W14" s="1158"/>
    </row>
    <row r="15" spans="7:34" s="525" customFormat="1" ht="14.25" customHeight="1">
      <c r="G15" s="533"/>
      <c r="H15" s="533"/>
      <c r="I15" s="533"/>
      <c r="J15" s="531"/>
      <c r="K15" s="531"/>
      <c r="L15" s="1222"/>
      <c r="M15" s="1222"/>
      <c r="N15" s="523"/>
      <c r="O15" s="1228" t="s">
        <v>606</v>
      </c>
      <c r="P15" s="1226" t="s">
        <v>271</v>
      </c>
      <c r="Q15" s="1227"/>
      <c r="R15" s="1231" t="s">
        <v>655</v>
      </c>
      <c r="S15" s="1231"/>
      <c r="T15" s="1232"/>
      <c r="U15" s="1234"/>
      <c r="V15" s="1220"/>
      <c r="W15" s="1158"/>
      <c r="X15" s="587"/>
      <c r="Y15" s="587"/>
      <c r="Z15" s="587"/>
      <c r="AA15" s="587"/>
      <c r="AB15" s="587"/>
      <c r="AC15" s="587"/>
      <c r="AD15" s="587"/>
      <c r="AE15" s="587"/>
      <c r="AF15" s="587"/>
      <c r="AG15" s="587"/>
      <c r="AH15" s="587"/>
    </row>
    <row r="16" spans="7:34" ht="33.75">
      <c r="J16" s="483"/>
      <c r="K16" s="483"/>
      <c r="L16" s="1222"/>
      <c r="M16" s="1222"/>
      <c r="N16" s="522"/>
      <c r="O16" s="1229"/>
      <c r="P16" s="537" t="s">
        <v>766</v>
      </c>
      <c r="Q16" s="537" t="s">
        <v>767</v>
      </c>
      <c r="R16" s="538" t="s">
        <v>274</v>
      </c>
      <c r="S16" s="1217" t="s">
        <v>273</v>
      </c>
      <c r="T16" s="1218"/>
      <c r="U16" s="1235"/>
      <c r="V16" s="1221"/>
      <c r="W16" s="1158"/>
    </row>
    <row r="17" spans="1:34">
      <c r="J17" s="483"/>
      <c r="K17" s="491">
        <v>1</v>
      </c>
      <c r="L17" s="480" t="s">
        <v>93</v>
      </c>
      <c r="M17" s="480" t="s">
        <v>49</v>
      </c>
      <c r="N17" s="498" t="s">
        <v>49</v>
      </c>
      <c r="O17" s="489">
        <f ca="1">OFFSET(O17,0,-1)+1</f>
        <v>3</v>
      </c>
      <c r="P17" s="489">
        <f ca="1">OFFSET(P17,0,-1)+1</f>
        <v>4</v>
      </c>
      <c r="Q17" s="489">
        <f ca="1">OFFSET(Q17,0,-1)+1</f>
        <v>5</v>
      </c>
      <c r="R17" s="489">
        <f ca="1">OFFSET(R17,0,-1)+1</f>
        <v>6</v>
      </c>
      <c r="S17" s="1240">
        <f ca="1">OFFSET(S17,0,-1)+1</f>
        <v>7</v>
      </c>
      <c r="T17" s="1240"/>
      <c r="U17" s="489">
        <f ca="1">OFFSET(U17,0,-2)+1</f>
        <v>8</v>
      </c>
      <c r="V17" s="497">
        <f ca="1">OFFSET(V17,0,-1)</f>
        <v>8</v>
      </c>
      <c r="W17" s="489">
        <f ca="1">OFFSET(W17,0,-1)+1</f>
        <v>9</v>
      </c>
    </row>
    <row r="18" spans="1:34" ht="22.5">
      <c r="A18" s="1241">
        <v>1</v>
      </c>
      <c r="B18" s="942"/>
      <c r="C18" s="942"/>
      <c r="D18" s="942"/>
      <c r="E18" s="943"/>
      <c r="F18" s="944"/>
      <c r="G18" s="944"/>
      <c r="H18" s="944"/>
      <c r="I18" s="945"/>
      <c r="J18" s="940"/>
      <c r="K18" s="947"/>
      <c r="L18" s="595">
        <f>mergeValue(A18)</f>
        <v>1</v>
      </c>
      <c r="M18" s="643" t="s">
        <v>20</v>
      </c>
      <c r="N18" s="582"/>
      <c r="O18" s="1254"/>
      <c r="P18" s="1254"/>
      <c r="Q18" s="1254"/>
      <c r="R18" s="1254"/>
      <c r="S18" s="1254"/>
      <c r="T18" s="1254"/>
      <c r="U18" s="1254"/>
      <c r="V18" s="1254"/>
      <c r="W18" s="632" t="s">
        <v>659</v>
      </c>
    </row>
    <row r="19" spans="1:34" ht="22.5">
      <c r="A19" s="1241"/>
      <c r="B19" s="1241">
        <v>1</v>
      </c>
      <c r="C19" s="942"/>
      <c r="D19" s="942"/>
      <c r="E19" s="944"/>
      <c r="F19" s="944"/>
      <c r="G19" s="944"/>
      <c r="H19" s="944"/>
      <c r="I19" s="939"/>
      <c r="J19" s="938"/>
      <c r="K19" s="941"/>
      <c r="L19" s="595" t="str">
        <f>mergeValue(A19) &amp;"."&amp; mergeValue(B19)</f>
        <v>1.1</v>
      </c>
      <c r="M19" s="548" t="s">
        <v>16</v>
      </c>
      <c r="N19" s="582"/>
      <c r="O19" s="1254"/>
      <c r="P19" s="1254"/>
      <c r="Q19" s="1254"/>
      <c r="R19" s="1254"/>
      <c r="S19" s="1254"/>
      <c r="T19" s="1254"/>
      <c r="U19" s="1254"/>
      <c r="V19" s="1254"/>
      <c r="W19" s="632" t="s">
        <v>478</v>
      </c>
    </row>
    <row r="20" spans="1:34" ht="22.5">
      <c r="A20" s="1241"/>
      <c r="B20" s="1241"/>
      <c r="C20" s="1241">
        <v>1</v>
      </c>
      <c r="D20" s="942"/>
      <c r="E20" s="944"/>
      <c r="F20" s="944"/>
      <c r="G20" s="944"/>
      <c r="H20" s="944"/>
      <c r="I20" s="946"/>
      <c r="J20" s="938"/>
      <c r="K20" s="941"/>
      <c r="L20" s="595" t="str">
        <f>mergeValue(A20) &amp;"."&amp; mergeValue(B20)&amp;"."&amp; mergeValue(C20)</f>
        <v>1.1.1</v>
      </c>
      <c r="M20" s="549" t="s">
        <v>7</v>
      </c>
      <c r="N20" s="582"/>
      <c r="O20" s="1254"/>
      <c r="P20" s="1254"/>
      <c r="Q20" s="1254"/>
      <c r="R20" s="1254"/>
      <c r="S20" s="1254"/>
      <c r="T20" s="1254"/>
      <c r="U20" s="1254"/>
      <c r="V20" s="1254"/>
      <c r="W20" s="632" t="s">
        <v>634</v>
      </c>
    </row>
    <row r="21" spans="1:34" ht="22.5">
      <c r="A21" s="1241"/>
      <c r="B21" s="1241"/>
      <c r="C21" s="1241"/>
      <c r="D21" s="1241">
        <v>1</v>
      </c>
      <c r="E21" s="944"/>
      <c r="F21" s="944"/>
      <c r="G21" s="944"/>
      <c r="H21" s="944"/>
      <c r="I21" s="946"/>
      <c r="J21" s="938"/>
      <c r="K21" s="941"/>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4" ht="11.25" hidden="1" customHeight="1">
      <c r="A22" s="1241"/>
      <c r="B22" s="1241"/>
      <c r="C22" s="1241"/>
      <c r="D22" s="1241"/>
      <c r="E22" s="1241">
        <v>1</v>
      </c>
      <c r="F22" s="944"/>
      <c r="G22" s="944"/>
      <c r="H22" s="942">
        <v>1</v>
      </c>
      <c r="I22" s="1241">
        <v>1</v>
      </c>
      <c r="J22" s="944"/>
      <c r="K22" s="949"/>
      <c r="L22" s="595"/>
      <c r="M22" s="556"/>
      <c r="N22" s="583"/>
      <c r="O22" s="633"/>
      <c r="P22" s="633"/>
      <c r="Q22" s="633"/>
      <c r="R22" s="633"/>
      <c r="S22" s="633"/>
      <c r="T22" s="633"/>
      <c r="U22" s="633"/>
      <c r="V22" s="510"/>
      <c r="W22" s="561"/>
    </row>
    <row r="23" spans="1:34" ht="90">
      <c r="A23" s="1241"/>
      <c r="B23" s="1241"/>
      <c r="C23" s="1241"/>
      <c r="D23" s="1241"/>
      <c r="E23" s="1241"/>
      <c r="F23" s="1241">
        <v>1</v>
      </c>
      <c r="G23" s="942"/>
      <c r="H23" s="942"/>
      <c r="I23" s="1241"/>
      <c r="J23" s="1241">
        <v>1</v>
      </c>
      <c r="K23" s="950"/>
      <c r="L23" s="595" t="str">
        <f>mergeValue(A23) &amp;"."&amp; mergeValue(B23)&amp;"."&amp; mergeValue(C23)&amp;"."&amp; mergeValue(D23)&amp;"."&amp;  mergeValue(F23)</f>
        <v>1.1.1.1.1</v>
      </c>
      <c r="M23" s="557" t="s">
        <v>10</v>
      </c>
      <c r="N23" s="583"/>
      <c r="O23" s="1243"/>
      <c r="P23" s="1243"/>
      <c r="Q23" s="1243"/>
      <c r="R23" s="1243"/>
      <c r="S23" s="1243"/>
      <c r="T23" s="1243"/>
      <c r="U23" s="1243"/>
      <c r="V23" s="1243"/>
      <c r="W23" s="632" t="s">
        <v>636</v>
      </c>
      <c r="Y23" s="506" t="str">
        <f>strCheckUnique(Z23:Z26)</f>
        <v/>
      </c>
      <c r="AA23" s="506"/>
    </row>
    <row r="24" spans="1:34" ht="189" customHeight="1">
      <c r="A24" s="1241"/>
      <c r="B24" s="1241"/>
      <c r="C24" s="1241"/>
      <c r="D24" s="1241"/>
      <c r="E24" s="1241"/>
      <c r="F24" s="1241"/>
      <c r="G24" s="942">
        <v>1</v>
      </c>
      <c r="H24" s="942"/>
      <c r="I24" s="1241"/>
      <c r="J24" s="1241"/>
      <c r="K24" s="950">
        <v>1</v>
      </c>
      <c r="L24" s="595" t="str">
        <f>mergeValue(A24) &amp;"."&amp; mergeValue(B24)&amp;"."&amp; mergeValue(C24)&amp;"."&amp; mergeValue(D24)&amp;"."&amp; mergeValue(F24)&amp;"."&amp; mergeValue(G24)</f>
        <v>1.1.1.1.1.1</v>
      </c>
      <c r="M24" s="1071"/>
      <c r="N24" s="588"/>
      <c r="O24" s="564"/>
      <c r="P24" s="564"/>
      <c r="Q24" s="1096"/>
      <c r="R24" s="1252"/>
      <c r="S24" s="1237" t="s">
        <v>84</v>
      </c>
      <c r="T24" s="1252"/>
      <c r="U24" s="1237" t="s">
        <v>85</v>
      </c>
      <c r="V24" s="580"/>
      <c r="W24" s="1212" t="s">
        <v>660</v>
      </c>
      <c r="X24" s="502" t="str">
        <f>strCheckDate(O25:V25)</f>
        <v/>
      </c>
      <c r="Y24" s="506"/>
      <c r="Z24" s="506" t="str">
        <f>IF(M24="","",M24 )</f>
        <v/>
      </c>
      <c r="AA24" s="506"/>
      <c r="AB24" s="506"/>
      <c r="AC24" s="506"/>
    </row>
    <row r="25" spans="1:34" ht="11.25" hidden="1">
      <c r="A25" s="1241"/>
      <c r="B25" s="1241"/>
      <c r="C25" s="1241"/>
      <c r="D25" s="1241"/>
      <c r="E25" s="1241"/>
      <c r="F25" s="1241"/>
      <c r="G25" s="942"/>
      <c r="H25" s="942"/>
      <c r="I25" s="1241"/>
      <c r="J25" s="1241"/>
      <c r="K25" s="950"/>
      <c r="L25" s="602"/>
      <c r="M25" s="648"/>
      <c r="N25" s="588"/>
      <c r="O25" s="564"/>
      <c r="P25" s="564"/>
      <c r="Q25" s="586" t="str">
        <f>R24 &amp; "-" &amp; T24</f>
        <v>-</v>
      </c>
      <c r="R25" s="1236"/>
      <c r="S25" s="1237"/>
      <c r="T25" s="1236"/>
      <c r="U25" s="1237"/>
      <c r="V25" s="580"/>
      <c r="W25" s="1213"/>
    </row>
    <row r="26" spans="1:34" s="477" customFormat="1" ht="15" customHeight="1">
      <c r="A26" s="1241"/>
      <c r="B26" s="1241"/>
      <c r="C26" s="1241"/>
      <c r="D26" s="1241"/>
      <c r="E26" s="1241"/>
      <c r="F26" s="1241"/>
      <c r="G26" s="944"/>
      <c r="H26" s="942"/>
      <c r="I26" s="1241"/>
      <c r="J26" s="1241"/>
      <c r="K26" s="949"/>
      <c r="L26" s="540"/>
      <c r="M26" s="558" t="s">
        <v>25</v>
      </c>
      <c r="N26" s="553"/>
      <c r="O26" s="547"/>
      <c r="P26" s="547"/>
      <c r="Q26" s="547"/>
      <c r="R26" s="575"/>
      <c r="S26" s="566"/>
      <c r="T26" s="565"/>
      <c r="U26" s="553"/>
      <c r="V26" s="562"/>
      <c r="W26" s="1214"/>
      <c r="X26" s="503"/>
      <c r="Y26" s="503"/>
      <c r="Z26" s="503"/>
      <c r="AA26" s="503"/>
      <c r="AB26" s="503"/>
      <c r="AC26" s="503"/>
      <c r="AD26" s="503"/>
      <c r="AE26" s="503"/>
      <c r="AF26" s="503"/>
      <c r="AG26" s="503"/>
      <c r="AH26" s="503"/>
    </row>
    <row r="27" spans="1:34" s="477" customFormat="1" ht="15" customHeight="1">
      <c r="A27" s="1241"/>
      <c r="B27" s="1241"/>
      <c r="C27" s="1241"/>
      <c r="D27" s="1241"/>
      <c r="E27" s="1241"/>
      <c r="F27" s="944"/>
      <c r="G27" s="944"/>
      <c r="H27" s="942"/>
      <c r="I27" s="124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41"/>
      <c r="B28" s="1241"/>
      <c r="C28" s="1241"/>
      <c r="D28" s="124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41"/>
      <c r="B29" s="1241"/>
      <c r="C29" s="124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41"/>
      <c r="B30" s="124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4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5" t="s">
        <v>661</v>
      </c>
      <c r="N34" s="1205"/>
      <c r="O34" s="1205"/>
      <c r="P34" s="1205"/>
      <c r="Q34" s="1205"/>
      <c r="R34" s="1205"/>
      <c r="S34" s="1205"/>
      <c r="T34" s="1205"/>
      <c r="U34" s="1205"/>
      <c r="V34" s="1205"/>
      <c r="W34" s="1205"/>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6" t="s">
        <v>492</v>
      </c>
      <c r="G2" s="1207"/>
      <c r="H2" s="1208"/>
      <c r="I2" s="642"/>
    </row>
    <row r="3" spans="1:20" ht="3" customHeight="1"/>
    <row r="4" spans="1:20" s="572" customFormat="1" ht="11.25">
      <c r="A4" s="592"/>
      <c r="B4" s="592"/>
      <c r="C4" s="592"/>
      <c r="D4" s="592"/>
      <c r="F4" s="1158" t="s">
        <v>454</v>
      </c>
      <c r="G4" s="1158"/>
      <c r="H4" s="1158"/>
      <c r="I4" s="120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210">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0"/>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0"/>
      <c r="B11" s="1210">
        <v>1</v>
      </c>
      <c r="C11" s="625"/>
      <c r="D11" s="625"/>
      <c r="F11" s="618" t="str">
        <f>"4."&amp;mergeValue(A11) &amp;"."&amp;mergeValue(B11)</f>
        <v>4.1.1</v>
      </c>
      <c r="G11" s="613" t="s">
        <v>593</v>
      </c>
      <c r="H11" s="606" t="str">
        <f>IF(region_name="","",region_name)</f>
        <v>Ставропольский край</v>
      </c>
      <c r="I11" s="583" t="s">
        <v>500</v>
      </c>
      <c r="J11" s="617"/>
      <c r="K11" s="592"/>
      <c r="L11" s="592"/>
      <c r="M11" s="592"/>
      <c r="N11" s="592"/>
      <c r="O11" s="592"/>
      <c r="P11" s="592"/>
      <c r="Q11" s="592"/>
      <c r="R11" s="592"/>
      <c r="S11" s="592"/>
      <c r="T11" s="592"/>
    </row>
    <row r="12" spans="1:20" s="572" customFormat="1" ht="22.5">
      <c r="A12" s="1210"/>
      <c r="B12" s="1210"/>
      <c r="C12" s="1210">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0"/>
      <c r="B13" s="1210"/>
      <c r="C13" s="1210"/>
      <c r="D13" s="625">
        <v>1</v>
      </c>
      <c r="F13" s="618" t="str">
        <f>"4."&amp;mergeValue(A13) &amp;"."&amp;mergeValue(B13)&amp;"."&amp;mergeValue(C13)&amp;"."&amp;mergeValue(D13)</f>
        <v>4.1.1.1.1</v>
      </c>
      <c r="G13" s="635" t="s">
        <v>499</v>
      </c>
      <c r="H13" s="606"/>
      <c r="I13" s="1211" t="s">
        <v>592</v>
      </c>
      <c r="J13" s="617"/>
      <c r="K13" s="592"/>
      <c r="L13" s="592"/>
      <c r="M13" s="592"/>
      <c r="N13" s="592"/>
      <c r="O13" s="592"/>
      <c r="P13" s="592"/>
      <c r="Q13" s="592"/>
      <c r="R13" s="592"/>
      <c r="S13" s="592"/>
      <c r="T13" s="592"/>
    </row>
    <row r="14" spans="1:20" s="572" customFormat="1" ht="18.75">
      <c r="A14" s="1210"/>
      <c r="B14" s="1210"/>
      <c r="C14" s="1210"/>
      <c r="D14" s="625"/>
      <c r="F14" s="621"/>
      <c r="G14" s="552" t="s">
        <v>4</v>
      </c>
      <c r="H14" s="626"/>
      <c r="I14" s="1211"/>
      <c r="J14" s="617"/>
      <c r="K14" s="592"/>
      <c r="L14" s="592"/>
      <c r="M14" s="592"/>
      <c r="N14" s="592"/>
      <c r="O14" s="592"/>
      <c r="P14" s="592"/>
      <c r="Q14" s="592"/>
      <c r="R14" s="592"/>
      <c r="S14" s="592"/>
      <c r="T14" s="592"/>
    </row>
    <row r="15" spans="1:20" s="572" customFormat="1" ht="18.75">
      <c r="A15" s="1210"/>
      <c r="B15" s="1210"/>
      <c r="C15" s="625"/>
      <c r="D15" s="625"/>
      <c r="F15" s="636"/>
      <c r="G15" s="579" t="s">
        <v>403</v>
      </c>
      <c r="H15" s="637"/>
      <c r="I15" s="638"/>
      <c r="J15" s="617"/>
      <c r="K15" s="592"/>
      <c r="L15" s="592"/>
      <c r="M15" s="592"/>
      <c r="N15" s="592"/>
      <c r="O15" s="592"/>
      <c r="P15" s="592"/>
      <c r="Q15" s="592"/>
      <c r="R15" s="592"/>
      <c r="S15" s="592"/>
      <c r="T15" s="592"/>
    </row>
    <row r="16" spans="1:20" s="572" customFormat="1" ht="18.75">
      <c r="A16" s="121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5" t="s">
        <v>594</v>
      </c>
      <c r="H19" s="120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8" t="s">
        <v>658</v>
      </c>
      <c r="M5" s="1238"/>
      <c r="N5" s="1238"/>
      <c r="O5" s="1238"/>
      <c r="P5" s="1238"/>
      <c r="Q5" s="1238"/>
      <c r="R5" s="1238"/>
      <c r="S5" s="1238"/>
      <c r="T5" s="1238"/>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59" t="str">
        <f>IF(NameOrPr_ch="",IF(NameOrPr="","",NameOrPr),NameOrPr_ch)</f>
        <v>Региональная тарифная комиссия Ставропольского края</v>
      </c>
      <c r="P7" s="1260"/>
      <c r="Q7" s="1260"/>
      <c r="R7" s="1260"/>
      <c r="S7" s="1260"/>
      <c r="T7" s="126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9" t="str">
        <f>IF(datePr_ch="",IF(datePr="","",datePr),datePr_ch)</f>
        <v>18.12.2018</v>
      </c>
      <c r="P8" s="1260"/>
      <c r="Q8" s="1260"/>
      <c r="R8" s="1260"/>
      <c r="S8" s="1260"/>
      <c r="T8" s="126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9" t="str">
        <f>IF(numberPr_ch="",IF(numberPr="","",numberPr),numberPr_ch)</f>
        <v>57/2</v>
      </c>
      <c r="P9" s="1260"/>
      <c r="Q9" s="1260"/>
      <c r="R9" s="1260"/>
      <c r="S9" s="1260"/>
      <c r="T9" s="126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59" t="str">
        <f>IF(IstPub_ch="",IF(IstPub="","",IstPub),IstPub_ch)</f>
        <v xml:space="preserve">Официальный интернет-портал правовой информации Ставропольского края </v>
      </c>
      <c r="P10" s="1260"/>
      <c r="Q10" s="1260"/>
      <c r="R10" s="1260"/>
      <c r="S10" s="1260"/>
      <c r="T10" s="126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8"/>
      <c r="P12" s="1258"/>
      <c r="Q12" s="1258"/>
      <c r="R12" s="1258"/>
      <c r="S12" s="1258"/>
      <c r="T12" s="1258"/>
      <c r="U12" s="1258"/>
    </row>
    <row r="13" spans="1:34">
      <c r="J13" s="483"/>
      <c r="K13" s="483"/>
      <c r="L13" s="1158" t="s">
        <v>454</v>
      </c>
      <c r="M13" s="1158"/>
      <c r="N13" s="1158"/>
      <c r="O13" s="1158"/>
      <c r="P13" s="1158"/>
      <c r="Q13" s="1158"/>
      <c r="R13" s="1158"/>
      <c r="S13" s="1158"/>
      <c r="T13" s="1158"/>
      <c r="U13" s="1158"/>
      <c r="V13" s="1158"/>
      <c r="W13" s="1158" t="s">
        <v>455</v>
      </c>
    </row>
    <row r="14" spans="1:34" ht="14.25" customHeight="1">
      <c r="J14" s="483"/>
      <c r="K14" s="483"/>
      <c r="L14" s="1222" t="s">
        <v>92</v>
      </c>
      <c r="M14" s="1222" t="s">
        <v>640</v>
      </c>
      <c r="N14" s="523"/>
      <c r="O14" s="1223" t="s">
        <v>642</v>
      </c>
      <c r="P14" s="1224"/>
      <c r="Q14" s="1224"/>
      <c r="R14" s="1224"/>
      <c r="S14" s="1224"/>
      <c r="T14" s="1225"/>
      <c r="U14" s="1233" t="s">
        <v>341</v>
      </c>
      <c r="V14" s="1219" t="s">
        <v>275</v>
      </c>
      <c r="W14" s="1158"/>
    </row>
    <row r="15" spans="1:34" s="525" customFormat="1" ht="14.25" customHeight="1">
      <c r="A15" s="587"/>
      <c r="B15" s="587"/>
      <c r="C15" s="587"/>
      <c r="D15" s="587"/>
      <c r="E15" s="587"/>
      <c r="F15" s="587"/>
      <c r="G15" s="593"/>
      <c r="H15" s="593"/>
      <c r="I15" s="533"/>
      <c r="J15" s="531"/>
      <c r="K15" s="531"/>
      <c r="L15" s="1222"/>
      <c r="M15" s="1222"/>
      <c r="N15" s="523"/>
      <c r="O15" s="1228" t="s">
        <v>773</v>
      </c>
      <c r="P15" s="1226" t="s">
        <v>271</v>
      </c>
      <c r="Q15" s="1227"/>
      <c r="R15" s="1231" t="s">
        <v>655</v>
      </c>
      <c r="S15" s="1231"/>
      <c r="T15" s="1232"/>
      <c r="U15" s="1234"/>
      <c r="V15" s="1220"/>
      <c r="W15" s="1158"/>
      <c r="X15" s="587"/>
      <c r="Y15" s="587"/>
      <c r="Z15" s="587"/>
      <c r="AA15" s="587"/>
      <c r="AB15" s="587"/>
      <c r="AC15" s="587"/>
      <c r="AD15" s="587"/>
      <c r="AE15" s="587"/>
      <c r="AF15" s="587"/>
      <c r="AG15" s="587"/>
      <c r="AH15" s="587"/>
    </row>
    <row r="16" spans="1:34" ht="33.75">
      <c r="J16" s="483"/>
      <c r="K16" s="483"/>
      <c r="L16" s="1222"/>
      <c r="M16" s="1222"/>
      <c r="N16" s="522"/>
      <c r="O16" s="1229"/>
      <c r="P16" s="537" t="s">
        <v>766</v>
      </c>
      <c r="Q16" s="537" t="s">
        <v>767</v>
      </c>
      <c r="R16" s="538" t="s">
        <v>274</v>
      </c>
      <c r="S16" s="1217" t="s">
        <v>273</v>
      </c>
      <c r="T16" s="1218"/>
      <c r="U16" s="1235"/>
      <c r="V16" s="1221"/>
      <c r="W16" s="1158"/>
    </row>
    <row r="17" spans="1:35">
      <c r="J17" s="483"/>
      <c r="K17" s="491">
        <v>1</v>
      </c>
      <c r="L17" s="527" t="s">
        <v>93</v>
      </c>
      <c r="M17" s="527" t="s">
        <v>49</v>
      </c>
      <c r="N17" s="498" t="s">
        <v>49</v>
      </c>
      <c r="O17" s="489">
        <f ca="1">OFFSET(O17,0,-1)+1</f>
        <v>3</v>
      </c>
      <c r="P17" s="489">
        <f ca="1">OFFSET(P17,0,-1)+1</f>
        <v>4</v>
      </c>
      <c r="Q17" s="489">
        <f ca="1">OFFSET(Q17,0,-1)+1</f>
        <v>5</v>
      </c>
      <c r="R17" s="489">
        <f ca="1">OFFSET(R17,0,-1)+1</f>
        <v>6</v>
      </c>
      <c r="S17" s="1240">
        <f ca="1">OFFSET(S17,0,-1)+1</f>
        <v>7</v>
      </c>
      <c r="T17" s="1240"/>
      <c r="U17" s="489">
        <f ca="1">OFFSET(U17,0,-2)+1</f>
        <v>8</v>
      </c>
      <c r="V17" s="653">
        <f ca="1">OFFSET(V17,0,-1)</f>
        <v>8</v>
      </c>
      <c r="W17" s="489">
        <f ca="1">OFFSET(W17,0,-1)+1</f>
        <v>9</v>
      </c>
    </row>
    <row r="18" spans="1:35" ht="22.5">
      <c r="A18" s="1241">
        <v>1</v>
      </c>
      <c r="B18" s="960"/>
      <c r="C18" s="960"/>
      <c r="D18" s="960"/>
      <c r="E18" s="961"/>
      <c r="F18" s="962"/>
      <c r="G18" s="962"/>
      <c r="H18" s="962"/>
      <c r="I18" s="963"/>
      <c r="J18" s="958"/>
      <c r="K18" s="965"/>
      <c r="L18" s="595">
        <f>mergeValue(A18)</f>
        <v>1</v>
      </c>
      <c r="M18" s="643" t="s">
        <v>20</v>
      </c>
      <c r="N18" s="582"/>
      <c r="O18" s="1254"/>
      <c r="P18" s="1254"/>
      <c r="Q18" s="1254"/>
      <c r="R18" s="1254"/>
      <c r="S18" s="1254"/>
      <c r="T18" s="1254"/>
      <c r="U18" s="1254"/>
      <c r="V18" s="1254"/>
      <c r="W18" s="632" t="s">
        <v>659</v>
      </c>
    </row>
    <row r="19" spans="1:35" ht="22.5">
      <c r="A19" s="1241"/>
      <c r="B19" s="1241">
        <v>1</v>
      </c>
      <c r="C19" s="960"/>
      <c r="D19" s="960"/>
      <c r="E19" s="962"/>
      <c r="F19" s="962"/>
      <c r="G19" s="962"/>
      <c r="H19" s="962"/>
      <c r="I19" s="957"/>
      <c r="J19" s="956"/>
      <c r="K19" s="959"/>
      <c r="L19" s="595" t="str">
        <f>mergeValue(A19) &amp;"."&amp; mergeValue(B19)</f>
        <v>1.1</v>
      </c>
      <c r="M19" s="548" t="s">
        <v>16</v>
      </c>
      <c r="N19" s="582"/>
      <c r="O19" s="1254"/>
      <c r="P19" s="1254"/>
      <c r="Q19" s="1254"/>
      <c r="R19" s="1254"/>
      <c r="S19" s="1254"/>
      <c r="T19" s="1254"/>
      <c r="U19" s="1254"/>
      <c r="V19" s="1254"/>
      <c r="W19" s="632" t="s">
        <v>478</v>
      </c>
    </row>
    <row r="20" spans="1:35" ht="22.5">
      <c r="A20" s="1241"/>
      <c r="B20" s="1241"/>
      <c r="C20" s="1241">
        <v>1</v>
      </c>
      <c r="D20" s="960"/>
      <c r="E20" s="962"/>
      <c r="F20" s="962"/>
      <c r="G20" s="962"/>
      <c r="H20" s="962"/>
      <c r="I20" s="964"/>
      <c r="J20" s="956"/>
      <c r="K20" s="959"/>
      <c r="L20" s="595" t="str">
        <f>mergeValue(A20) &amp;"."&amp; mergeValue(B20)&amp;"."&amp; mergeValue(C20)</f>
        <v>1.1.1</v>
      </c>
      <c r="M20" s="549" t="s">
        <v>7</v>
      </c>
      <c r="N20" s="582"/>
      <c r="O20" s="1254"/>
      <c r="P20" s="1254"/>
      <c r="Q20" s="1254"/>
      <c r="R20" s="1254"/>
      <c r="S20" s="1254"/>
      <c r="T20" s="1254"/>
      <c r="U20" s="1254"/>
      <c r="V20" s="1254"/>
      <c r="W20" s="632" t="s">
        <v>634</v>
      </c>
    </row>
    <row r="21" spans="1:35" ht="22.5">
      <c r="A21" s="1241"/>
      <c r="B21" s="1241"/>
      <c r="C21" s="1241"/>
      <c r="D21" s="1241">
        <v>1</v>
      </c>
      <c r="E21" s="962"/>
      <c r="F21" s="962"/>
      <c r="G21" s="962"/>
      <c r="H21" s="962"/>
      <c r="I21" s="964"/>
      <c r="J21" s="956"/>
      <c r="K21" s="959"/>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5" ht="11.25" hidden="1" customHeight="1">
      <c r="A22" s="1241"/>
      <c r="B22" s="1241"/>
      <c r="C22" s="1241"/>
      <c r="D22" s="1241"/>
      <c r="E22" s="1241">
        <v>1</v>
      </c>
      <c r="F22" s="962"/>
      <c r="G22" s="962"/>
      <c r="H22" s="960">
        <v>1</v>
      </c>
      <c r="I22" s="1241">
        <v>1</v>
      </c>
      <c r="J22" s="962"/>
      <c r="K22" s="967"/>
      <c r="L22" s="595"/>
      <c r="M22" s="556"/>
      <c r="N22" s="583"/>
      <c r="O22" s="633"/>
      <c r="P22" s="633"/>
      <c r="Q22" s="633"/>
      <c r="R22" s="633"/>
      <c r="S22" s="633"/>
      <c r="T22" s="633"/>
      <c r="U22" s="633"/>
      <c r="V22" s="510"/>
      <c r="W22" s="561"/>
    </row>
    <row r="23" spans="1:35" ht="90">
      <c r="A23" s="1241"/>
      <c r="B23" s="1241"/>
      <c r="C23" s="1241"/>
      <c r="D23" s="1241"/>
      <c r="E23" s="1241"/>
      <c r="F23" s="1241">
        <v>1</v>
      </c>
      <c r="G23" s="960"/>
      <c r="H23" s="960"/>
      <c r="I23" s="1241"/>
      <c r="J23" s="1241">
        <v>1</v>
      </c>
      <c r="K23" s="968"/>
      <c r="L23" s="595" t="str">
        <f>mergeValue(A23) &amp;"."&amp; mergeValue(B23)&amp;"."&amp; mergeValue(C23)&amp;"."&amp; mergeValue(D23)&amp;"."&amp;  mergeValue(F23)</f>
        <v>1.1.1.1.1</v>
      </c>
      <c r="M23" s="557" t="s">
        <v>10</v>
      </c>
      <c r="N23" s="583"/>
      <c r="O23" s="1243"/>
      <c r="P23" s="1243"/>
      <c r="Q23" s="1243"/>
      <c r="R23" s="1243"/>
      <c r="S23" s="1243"/>
      <c r="T23" s="1243"/>
      <c r="U23" s="1243"/>
      <c r="V23" s="1243"/>
      <c r="W23" s="632" t="s">
        <v>636</v>
      </c>
      <c r="Y23" s="506" t="str">
        <f>strCheckUnique(Z23:Z26)</f>
        <v/>
      </c>
      <c r="AA23" s="506"/>
    </row>
    <row r="24" spans="1:35" ht="189" customHeight="1">
      <c r="A24" s="1241"/>
      <c r="B24" s="1241"/>
      <c r="C24" s="1241"/>
      <c r="D24" s="1241"/>
      <c r="E24" s="1241"/>
      <c r="F24" s="1241"/>
      <c r="G24" s="960">
        <v>1</v>
      </c>
      <c r="H24" s="960"/>
      <c r="I24" s="1241"/>
      <c r="J24" s="1241"/>
      <c r="K24" s="968">
        <v>1</v>
      </c>
      <c r="L24" s="595" t="str">
        <f>mergeValue(A24) &amp;"."&amp; mergeValue(B24)&amp;"."&amp; mergeValue(C24)&amp;"."&amp; mergeValue(D24)&amp;"."&amp; mergeValue(F24)&amp;"."&amp; mergeValue(G24)</f>
        <v>1.1.1.1.1.1</v>
      </c>
      <c r="M24" s="1071"/>
      <c r="N24" s="588"/>
      <c r="O24" s="564"/>
      <c r="P24" s="564"/>
      <c r="Q24" s="1096"/>
      <c r="R24" s="1252"/>
      <c r="S24" s="1237" t="s">
        <v>84</v>
      </c>
      <c r="T24" s="1252"/>
      <c r="U24" s="1237" t="s">
        <v>85</v>
      </c>
      <c r="V24" s="580"/>
      <c r="W24" s="1212" t="s">
        <v>660</v>
      </c>
      <c r="X24" s="502" t="str">
        <f>strCheckDate(O25:V25)</f>
        <v/>
      </c>
      <c r="Y24" s="506"/>
      <c r="Z24" s="506" t="str">
        <f>IF(M24="","",M24 )</f>
        <v/>
      </c>
      <c r="AA24" s="506"/>
      <c r="AB24" s="506"/>
      <c r="AC24" s="506"/>
    </row>
    <row r="25" spans="1:35" ht="11.25" hidden="1">
      <c r="A25" s="1241"/>
      <c r="B25" s="1241"/>
      <c r="C25" s="1241"/>
      <c r="D25" s="1241"/>
      <c r="E25" s="1241"/>
      <c r="F25" s="1241"/>
      <c r="G25" s="960"/>
      <c r="H25" s="960"/>
      <c r="I25" s="1241"/>
      <c r="J25" s="1241"/>
      <c r="K25" s="968"/>
      <c r="L25" s="602"/>
      <c r="M25" s="648"/>
      <c r="N25" s="588"/>
      <c r="O25" s="564"/>
      <c r="P25" s="564"/>
      <c r="Q25" s="586" t="str">
        <f>R24 &amp; "-" &amp; T24</f>
        <v>-</v>
      </c>
      <c r="R25" s="1236"/>
      <c r="S25" s="1237"/>
      <c r="T25" s="1236"/>
      <c r="U25" s="1237"/>
      <c r="V25" s="580"/>
      <c r="W25" s="1213"/>
    </row>
    <row r="26" spans="1:35" s="477" customFormat="1" ht="15" customHeight="1">
      <c r="A26" s="1241"/>
      <c r="B26" s="1241"/>
      <c r="C26" s="1241"/>
      <c r="D26" s="1241"/>
      <c r="E26" s="1241"/>
      <c r="F26" s="1241"/>
      <c r="G26" s="962"/>
      <c r="H26" s="960"/>
      <c r="I26" s="1241"/>
      <c r="J26" s="1241"/>
      <c r="K26" s="967"/>
      <c r="L26" s="540"/>
      <c r="M26" s="558" t="s">
        <v>25</v>
      </c>
      <c r="N26" s="553"/>
      <c r="O26" s="547"/>
      <c r="P26" s="547"/>
      <c r="Q26" s="547"/>
      <c r="R26" s="575"/>
      <c r="S26" s="566"/>
      <c r="T26" s="565"/>
      <c r="U26" s="553"/>
      <c r="V26" s="562"/>
      <c r="W26" s="1214"/>
      <c r="X26" s="503"/>
      <c r="Y26" s="503"/>
      <c r="Z26" s="503"/>
      <c r="AA26" s="503"/>
      <c r="AB26" s="503"/>
      <c r="AC26" s="503"/>
      <c r="AD26" s="503"/>
      <c r="AE26" s="503"/>
      <c r="AF26" s="503"/>
      <c r="AG26" s="503"/>
      <c r="AH26" s="503"/>
    </row>
    <row r="27" spans="1:35" s="477" customFormat="1" ht="15" customHeight="1">
      <c r="A27" s="1241"/>
      <c r="B27" s="1241"/>
      <c r="C27" s="1241"/>
      <c r="D27" s="1241"/>
      <c r="E27" s="1241"/>
      <c r="F27" s="962"/>
      <c r="G27" s="962"/>
      <c r="H27" s="960"/>
      <c r="I27" s="124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41"/>
      <c r="B28" s="1241"/>
      <c r="C28" s="1241"/>
      <c r="D28" s="124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41"/>
      <c r="B29" s="1241"/>
      <c r="C29" s="124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41"/>
      <c r="B30" s="124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4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5" t="s">
        <v>661</v>
      </c>
      <c r="N34" s="1205"/>
      <c r="O34" s="1205"/>
      <c r="P34" s="1205"/>
      <c r="Q34" s="1205"/>
      <c r="R34" s="1205"/>
      <c r="S34" s="1205"/>
      <c r="T34" s="1205"/>
      <c r="U34" s="1205"/>
      <c r="V34" s="1205"/>
      <c r="W34" s="1205"/>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6" t="s">
        <v>492</v>
      </c>
      <c r="G2" s="1207"/>
      <c r="H2" s="1208"/>
      <c r="I2" s="436"/>
    </row>
    <row r="3" spans="1:20" ht="3" customHeight="1"/>
    <row r="4" spans="1:20" s="190" customFormat="1" ht="11.25">
      <c r="A4" s="214"/>
      <c r="B4" s="214"/>
      <c r="C4" s="214"/>
      <c r="D4" s="214"/>
      <c r="F4" s="1158" t="s">
        <v>454</v>
      </c>
      <c r="G4" s="1158"/>
      <c r="H4" s="1158"/>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0"/>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593</v>
      </c>
      <c r="H11" s="317" t="str">
        <f>IF(region_name="","",region_name)</f>
        <v>Ставропольский край</v>
      </c>
      <c r="I11" s="196" t="s">
        <v>500</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499</v>
      </c>
      <c r="H13" s="317"/>
      <c r="I13" s="1211" t="s">
        <v>592</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403</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594</v>
      </c>
      <c r="H19" s="120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8" t="s">
        <v>667</v>
      </c>
      <c r="M5" s="1238"/>
      <c r="N5" s="1238"/>
      <c r="O5" s="1238"/>
      <c r="P5" s="1238"/>
      <c r="Q5" s="1238"/>
      <c r="R5" s="1238"/>
      <c r="S5" s="1238"/>
      <c r="T5" s="1238"/>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59" t="str">
        <f>IF(NameOrPr_ch="",IF(NameOrPr="","",NameOrPr),NameOrPr_ch)</f>
        <v>Региональная тарифная комиссия Ставропольского края</v>
      </c>
      <c r="P7" s="1260"/>
      <c r="Q7" s="1260"/>
      <c r="R7" s="1260"/>
      <c r="S7" s="1260"/>
      <c r="T7" s="1261"/>
      <c r="U7" s="671"/>
      <c r="V7" s="526"/>
      <c r="AC7" s="587"/>
      <c r="AD7" s="587"/>
      <c r="AE7" s="587"/>
      <c r="AF7" s="587"/>
      <c r="AG7" s="587"/>
    </row>
    <row r="8" spans="1:33" s="493" customFormat="1" ht="18.75">
      <c r="A8" s="507"/>
      <c r="B8" s="507"/>
      <c r="C8" s="507"/>
      <c r="D8" s="507"/>
      <c r="E8" s="507"/>
      <c r="F8" s="507"/>
      <c r="G8" s="507"/>
      <c r="H8" s="507"/>
      <c r="L8" s="501"/>
      <c r="M8" s="619" t="s">
        <v>597</v>
      </c>
      <c r="N8" s="668"/>
      <c r="O8" s="1259" t="str">
        <f>IF(datePr_ch="",IF(datePr="","",datePr),datePr_ch)</f>
        <v>18.12.2018</v>
      </c>
      <c r="P8" s="1260"/>
      <c r="Q8" s="1260"/>
      <c r="R8" s="1260"/>
      <c r="S8" s="1260"/>
      <c r="T8" s="1261"/>
      <c r="U8" s="669"/>
      <c r="V8" s="488"/>
      <c r="AC8" s="507"/>
      <c r="AD8" s="507"/>
      <c r="AE8" s="507"/>
      <c r="AF8" s="507"/>
      <c r="AG8" s="507"/>
    </row>
    <row r="9" spans="1:33" s="493" customFormat="1" ht="18.75">
      <c r="A9" s="507"/>
      <c r="B9" s="507"/>
      <c r="C9" s="507"/>
      <c r="D9" s="507"/>
      <c r="E9" s="507"/>
      <c r="F9" s="507"/>
      <c r="G9" s="507"/>
      <c r="H9" s="507"/>
      <c r="L9" s="554"/>
      <c r="M9" s="619" t="s">
        <v>596</v>
      </c>
      <c r="N9" s="668"/>
      <c r="O9" s="1259" t="str">
        <f>IF(numberPr_ch="",IF(numberPr="","",numberPr),numberPr_ch)</f>
        <v>57/2</v>
      </c>
      <c r="P9" s="1260"/>
      <c r="Q9" s="1260"/>
      <c r="R9" s="1260"/>
      <c r="S9" s="1260"/>
      <c r="T9" s="1261"/>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59" t="str">
        <f>IF(IstPub_ch="",IF(IstPub="","",IstPub),IstPub_ch)</f>
        <v xml:space="preserve">Официальный интернет-портал правовой информации Ставропольского края </v>
      </c>
      <c r="P10" s="1260"/>
      <c r="Q10" s="1260"/>
      <c r="R10" s="1260"/>
      <c r="S10" s="1260"/>
      <c r="T10" s="126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6"/>
      <c r="P12" s="1256"/>
      <c r="Q12" s="1256"/>
      <c r="R12" s="1256"/>
      <c r="S12" s="1256"/>
      <c r="T12" s="1256"/>
      <c r="U12" s="1256"/>
      <c r="V12" s="1256"/>
      <c r="W12" s="1256"/>
      <c r="X12" s="1256"/>
      <c r="Y12" s="1256"/>
      <c r="Z12" s="1256"/>
    </row>
    <row r="13" spans="1:33" ht="14.25" customHeight="1">
      <c r="J13" s="483"/>
      <c r="K13" s="483"/>
      <c r="L13" s="1222" t="s">
        <v>454</v>
      </c>
      <c r="M13" s="1222"/>
      <c r="N13" s="1222"/>
      <c r="O13" s="1222"/>
      <c r="P13" s="1222"/>
      <c r="Q13" s="1222"/>
      <c r="R13" s="1222"/>
      <c r="S13" s="1222"/>
      <c r="T13" s="1222"/>
      <c r="U13" s="1222"/>
      <c r="V13" s="1222"/>
      <c r="W13" s="1222"/>
      <c r="X13" s="1222"/>
      <c r="Y13" s="1222"/>
      <c r="Z13" s="1222"/>
      <c r="AA13" s="1222"/>
      <c r="AB13" s="1158" t="s">
        <v>455</v>
      </c>
    </row>
    <row r="14" spans="1:33" ht="14.25" customHeight="1">
      <c r="J14" s="483"/>
      <c r="K14" s="483"/>
      <c r="L14" s="1222" t="s">
        <v>92</v>
      </c>
      <c r="M14" s="1222" t="s">
        <v>640</v>
      </c>
      <c r="N14" s="580"/>
      <c r="O14" s="1158" t="s">
        <v>642</v>
      </c>
      <c r="P14" s="1158"/>
      <c r="Q14" s="1158"/>
      <c r="R14" s="1158"/>
      <c r="S14" s="1158"/>
      <c r="T14" s="1158"/>
      <c r="U14" s="1158"/>
      <c r="V14" s="1158"/>
      <c r="W14" s="1158"/>
      <c r="X14" s="1158"/>
      <c r="Y14" s="1158"/>
      <c r="Z14" s="1222" t="s">
        <v>341</v>
      </c>
      <c r="AA14" s="1255" t="s">
        <v>275</v>
      </c>
      <c r="AB14" s="1158"/>
    </row>
    <row r="15" spans="1:33" s="525" customFormat="1" ht="14.25" customHeight="1">
      <c r="A15" s="587"/>
      <c r="B15" s="587"/>
      <c r="C15" s="587"/>
      <c r="D15" s="587"/>
      <c r="E15" s="587"/>
      <c r="F15" s="587"/>
      <c r="G15" s="593"/>
      <c r="H15" s="593"/>
      <c r="I15" s="533"/>
      <c r="J15" s="531"/>
      <c r="K15" s="531"/>
      <c r="L15" s="1222"/>
      <c r="M15" s="1222"/>
      <c r="N15" s="580"/>
      <c r="O15" s="1266" t="s">
        <v>668</v>
      </c>
      <c r="P15" s="1266" t="s">
        <v>621</v>
      </c>
      <c r="Q15" s="1266" t="s">
        <v>622</v>
      </c>
      <c r="R15" s="1266" t="s">
        <v>271</v>
      </c>
      <c r="S15" s="1266"/>
      <c r="T15" s="1266" t="s">
        <v>271</v>
      </c>
      <c r="U15" s="1266"/>
      <c r="V15" s="654"/>
      <c r="W15" s="1265" t="s">
        <v>655</v>
      </c>
      <c r="X15" s="1265"/>
      <c r="Y15" s="1265"/>
      <c r="Z15" s="1222"/>
      <c r="AA15" s="1255"/>
      <c r="AB15" s="1158"/>
      <c r="AC15" s="587"/>
      <c r="AD15" s="587"/>
      <c r="AE15" s="587"/>
      <c r="AF15" s="587"/>
      <c r="AG15" s="587"/>
    </row>
    <row r="16" spans="1:33" ht="56.25" customHeight="1">
      <c r="J16" s="483"/>
      <c r="K16" s="483"/>
      <c r="L16" s="1222"/>
      <c r="M16" s="1222"/>
      <c r="N16" s="580"/>
      <c r="O16" s="1266"/>
      <c r="P16" s="1266"/>
      <c r="Q16" s="1266"/>
      <c r="R16" s="537" t="s">
        <v>623</v>
      </c>
      <c r="S16" s="537" t="s">
        <v>624</v>
      </c>
      <c r="T16" s="537" t="s">
        <v>625</v>
      </c>
      <c r="U16" s="537" t="s">
        <v>626</v>
      </c>
      <c r="V16" s="537"/>
      <c r="W16" s="538" t="s">
        <v>274</v>
      </c>
      <c r="X16" s="1267" t="s">
        <v>273</v>
      </c>
      <c r="Y16" s="1267"/>
      <c r="Z16" s="1222"/>
      <c r="AA16" s="1255"/>
      <c r="AB16" s="1158"/>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40">
        <f ca="1">OFFSET(X17,0,-1)+1</f>
        <v>11</v>
      </c>
      <c r="Y17" s="1240"/>
      <c r="Z17" s="489">
        <f ca="1">OFFSET(Z17,0,-2)+1</f>
        <v>12</v>
      </c>
      <c r="AB17" s="489">
        <f ca="1">OFFSET(AB17,0,-2)+1</f>
        <v>13</v>
      </c>
    </row>
    <row r="18" spans="1:33" ht="22.5">
      <c r="A18" s="1241">
        <v>1</v>
      </c>
      <c r="B18" s="1055"/>
      <c r="C18" s="1055"/>
      <c r="D18" s="1055"/>
      <c r="E18" s="1056"/>
      <c r="F18" s="1057"/>
      <c r="G18" s="1055"/>
      <c r="H18" s="1055"/>
      <c r="I18" s="1043"/>
      <c r="J18" s="1048"/>
      <c r="K18" s="1048"/>
      <c r="L18" s="595">
        <f>mergeValue(A18)</f>
        <v>1</v>
      </c>
      <c r="M18" s="643" t="s">
        <v>20</v>
      </c>
      <c r="N18" s="582"/>
      <c r="O18" s="1254"/>
      <c r="P18" s="1254"/>
      <c r="Q18" s="1254"/>
      <c r="R18" s="1254"/>
      <c r="S18" s="1254"/>
      <c r="T18" s="1254"/>
      <c r="U18" s="1254"/>
      <c r="V18" s="1254"/>
      <c r="W18" s="1254"/>
      <c r="X18" s="1254"/>
      <c r="Y18" s="1254"/>
      <c r="Z18" s="1254"/>
      <c r="AA18" s="1254"/>
      <c r="AB18" s="632" t="s">
        <v>477</v>
      </c>
    </row>
    <row r="19" spans="1:33" ht="22.5">
      <c r="A19" s="1241"/>
      <c r="B19" s="1241">
        <v>1</v>
      </c>
      <c r="C19" s="1055"/>
      <c r="D19" s="1055"/>
      <c r="E19" s="1057"/>
      <c r="F19" s="1057"/>
      <c r="G19" s="1055"/>
      <c r="H19" s="1055"/>
      <c r="I19" s="1050"/>
      <c r="J19" s="1045"/>
      <c r="K19" s="1044"/>
      <c r="L19" s="595" t="str">
        <f>mergeValue(A19) &amp;"."&amp; mergeValue(B19)</f>
        <v>1.1</v>
      </c>
      <c r="M19" s="548" t="s">
        <v>16</v>
      </c>
      <c r="N19" s="582"/>
      <c r="O19" s="1254"/>
      <c r="P19" s="1254"/>
      <c r="Q19" s="1254"/>
      <c r="R19" s="1254"/>
      <c r="S19" s="1254"/>
      <c r="T19" s="1254"/>
      <c r="U19" s="1254"/>
      <c r="V19" s="1254"/>
      <c r="W19" s="1254"/>
      <c r="X19" s="1254"/>
      <c r="Y19" s="1254"/>
      <c r="Z19" s="1254"/>
      <c r="AA19" s="1254"/>
      <c r="AB19" s="632" t="s">
        <v>478</v>
      </c>
    </row>
    <row r="20" spans="1:33" ht="22.5">
      <c r="A20" s="1241"/>
      <c r="B20" s="1241"/>
      <c r="C20" s="1241">
        <v>1</v>
      </c>
      <c r="D20" s="1055"/>
      <c r="E20" s="1057"/>
      <c r="F20" s="1057"/>
      <c r="G20" s="1055"/>
      <c r="H20" s="1055"/>
      <c r="I20" s="1050"/>
      <c r="J20" s="1045"/>
      <c r="K20" s="1044"/>
      <c r="L20" s="595" t="str">
        <f>mergeValue(A20) &amp;"."&amp; mergeValue(B20)&amp;"."&amp; mergeValue(C20)</f>
        <v>1.1.1</v>
      </c>
      <c r="M20" s="549" t="s">
        <v>7</v>
      </c>
      <c r="N20" s="582"/>
      <c r="O20" s="1254"/>
      <c r="P20" s="1254"/>
      <c r="Q20" s="1254"/>
      <c r="R20" s="1254"/>
      <c r="S20" s="1254"/>
      <c r="T20" s="1254"/>
      <c r="U20" s="1254"/>
      <c r="V20" s="1254"/>
      <c r="W20" s="1254"/>
      <c r="X20" s="1254"/>
      <c r="Y20" s="1254"/>
      <c r="Z20" s="1254"/>
      <c r="AA20" s="1254"/>
      <c r="AB20" s="632" t="s">
        <v>634</v>
      </c>
    </row>
    <row r="21" spans="1:33" ht="22.5">
      <c r="A21" s="1241"/>
      <c r="B21" s="1241"/>
      <c r="C21" s="1241"/>
      <c r="D21" s="1241">
        <v>1</v>
      </c>
      <c r="E21" s="1057"/>
      <c r="F21" s="1057"/>
      <c r="G21" s="1055"/>
      <c r="H21" s="1055"/>
      <c r="I21" s="1050"/>
      <c r="J21" s="1045"/>
      <c r="K21" s="1044"/>
      <c r="L21" s="595" t="str">
        <f>mergeValue(A21) &amp;"."&amp; mergeValue(B21)&amp;"."&amp; mergeValue(C21)&amp;"."&amp; mergeValue(D21)</f>
        <v>1.1.1.1</v>
      </c>
      <c r="M21" s="550" t="s">
        <v>22</v>
      </c>
      <c r="N21" s="582"/>
      <c r="O21" s="1254"/>
      <c r="P21" s="1254"/>
      <c r="Q21" s="1254"/>
      <c r="R21" s="1254"/>
      <c r="S21" s="1254"/>
      <c r="T21" s="1254"/>
      <c r="U21" s="1254"/>
      <c r="V21" s="1254"/>
      <c r="W21" s="1254"/>
      <c r="X21" s="1254"/>
      <c r="Y21" s="1254"/>
      <c r="Z21" s="1254"/>
      <c r="AA21" s="1254"/>
      <c r="AB21" s="632" t="s">
        <v>635</v>
      </c>
    </row>
    <row r="22" spans="1:33" ht="0.2" customHeight="1">
      <c r="A22" s="1241"/>
      <c r="B22" s="1241"/>
      <c r="C22" s="1241"/>
      <c r="D22" s="1241"/>
      <c r="E22" s="1241">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41"/>
      <c r="B23" s="1241"/>
      <c r="C23" s="1241"/>
      <c r="D23" s="1241"/>
      <c r="E23" s="1241"/>
      <c r="F23" s="1241">
        <v>1</v>
      </c>
      <c r="G23" s="1055"/>
      <c r="H23" s="1055"/>
      <c r="I23" s="1263"/>
      <c r="J23" s="1045"/>
      <c r="K23" s="1044"/>
      <c r="L23" s="595" t="str">
        <f>mergeValue(A23) &amp;"."&amp; mergeValue(B23)&amp;"."&amp; mergeValue(C23)&amp;"."&amp; mergeValue(D23)&amp;"."&amp; mergeValue(F23)</f>
        <v>1.1.1.1.1</v>
      </c>
      <c r="M23" s="557" t="s">
        <v>10</v>
      </c>
      <c r="N23" s="583"/>
      <c r="O23" s="1244"/>
      <c r="P23" s="1245"/>
      <c r="Q23" s="1245"/>
      <c r="R23" s="1245"/>
      <c r="S23" s="1245"/>
      <c r="T23" s="1245"/>
      <c r="U23" s="1245"/>
      <c r="V23" s="1245"/>
      <c r="W23" s="1245"/>
      <c r="X23" s="1245"/>
      <c r="Y23" s="1245"/>
      <c r="Z23" s="1245"/>
      <c r="AA23" s="1246"/>
      <c r="AB23" s="632" t="s">
        <v>636</v>
      </c>
      <c r="AD23" s="506" t="str">
        <f>strCheckUnique(AE23:AE28)</f>
        <v/>
      </c>
      <c r="AF23" s="506"/>
    </row>
    <row r="24" spans="1:33" ht="135">
      <c r="A24" s="1241"/>
      <c r="B24" s="1241"/>
      <c r="C24" s="1241"/>
      <c r="D24" s="1241"/>
      <c r="E24" s="1241"/>
      <c r="F24" s="1241"/>
      <c r="G24" s="1241">
        <v>1</v>
      </c>
      <c r="H24" s="1055"/>
      <c r="I24" s="1263"/>
      <c r="J24" s="1264"/>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52"/>
      <c r="X24" s="1237" t="s">
        <v>84</v>
      </c>
      <c r="Y24" s="1252"/>
      <c r="Z24" s="1237"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41"/>
      <c r="B25" s="1241"/>
      <c r="C25" s="1241"/>
      <c r="D25" s="1241"/>
      <c r="E25" s="1241"/>
      <c r="F25" s="1241"/>
      <c r="G25" s="1241"/>
      <c r="H25" s="1055">
        <v>1</v>
      </c>
      <c r="I25" s="1263"/>
      <c r="J25" s="1264"/>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2"/>
      <c r="X25" s="1237"/>
      <c r="Y25" s="1252"/>
      <c r="Z25" s="1237"/>
      <c r="AA25" s="672"/>
      <c r="AB25" s="1212" t="s">
        <v>670</v>
      </c>
      <c r="AC25" s="502" t="str">
        <f>strCheckDate(O25:AA25)</f>
        <v/>
      </c>
      <c r="AF25" s="506"/>
    </row>
    <row r="26" spans="1:33" ht="14.25" hidden="1" customHeight="1">
      <c r="A26" s="1241"/>
      <c r="B26" s="1241"/>
      <c r="C26" s="1241"/>
      <c r="D26" s="1241"/>
      <c r="E26" s="1241"/>
      <c r="F26" s="1241"/>
      <c r="G26" s="1241"/>
      <c r="H26" s="1055"/>
      <c r="I26" s="1263"/>
      <c r="J26" s="1264"/>
      <c r="K26" s="1051"/>
      <c r="L26" s="602"/>
      <c r="M26" s="648"/>
      <c r="N26" s="648"/>
      <c r="O26" s="564"/>
      <c r="P26" s="495"/>
      <c r="Q26" s="495"/>
      <c r="R26" s="495"/>
      <c r="S26" s="495"/>
      <c r="T26" s="495"/>
      <c r="U26" s="561"/>
      <c r="V26" s="586"/>
      <c r="W26" s="1236"/>
      <c r="X26" s="1237"/>
      <c r="Y26" s="1236"/>
      <c r="Z26" s="1237"/>
      <c r="AA26" s="539"/>
      <c r="AB26" s="1213"/>
      <c r="AF26" s="506">
        <f ca="1">OFFSET(AF26,-1,0)</f>
        <v>0</v>
      </c>
    </row>
    <row r="27" spans="1:33" s="477" customFormat="1" ht="15" customHeight="1">
      <c r="A27" s="1241"/>
      <c r="B27" s="1241"/>
      <c r="C27" s="1241"/>
      <c r="D27" s="1241"/>
      <c r="E27" s="1241"/>
      <c r="F27" s="1241"/>
      <c r="G27" s="1241"/>
      <c r="H27" s="1055"/>
      <c r="I27" s="1263"/>
      <c r="J27" s="1264"/>
      <c r="K27" s="1052"/>
      <c r="L27" s="540"/>
      <c r="M27" s="559" t="s">
        <v>41</v>
      </c>
      <c r="N27" s="553"/>
      <c r="O27" s="547"/>
      <c r="P27" s="547"/>
      <c r="Q27" s="547"/>
      <c r="R27" s="547"/>
      <c r="S27" s="547"/>
      <c r="T27" s="547"/>
      <c r="U27" s="547"/>
      <c r="V27" s="547"/>
      <c r="W27" s="565"/>
      <c r="X27" s="566"/>
      <c r="Y27" s="565"/>
      <c r="Z27" s="553"/>
      <c r="AA27" s="562"/>
      <c r="AB27" s="1214"/>
      <c r="AC27" s="503"/>
      <c r="AD27" s="503"/>
      <c r="AE27" s="503"/>
      <c r="AF27" s="503"/>
      <c r="AG27" s="503"/>
    </row>
    <row r="28" spans="1:33" s="477" customFormat="1" ht="15" customHeight="1">
      <c r="A28" s="1241"/>
      <c r="B28" s="1241"/>
      <c r="C28" s="1241"/>
      <c r="D28" s="1241"/>
      <c r="E28" s="1241"/>
      <c r="F28" s="1241"/>
      <c r="G28" s="1055"/>
      <c r="H28" s="1055"/>
      <c r="I28" s="1263"/>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41"/>
      <c r="B29" s="1241"/>
      <c r="C29" s="1241"/>
      <c r="D29" s="1241"/>
      <c r="E29" s="1241"/>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41"/>
      <c r="B30" s="1241"/>
      <c r="C30" s="1241"/>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41"/>
      <c r="B31" s="1241"/>
      <c r="C31" s="1241"/>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41"/>
      <c r="B32" s="1241"/>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41"/>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5" t="s">
        <v>673</v>
      </c>
      <c r="N36" s="1205"/>
      <c r="O36" s="1205"/>
      <c r="P36" s="1205"/>
      <c r="Q36" s="1205"/>
      <c r="R36" s="1205"/>
      <c r="S36" s="1205"/>
      <c r="T36" s="1205"/>
      <c r="U36" s="1205"/>
      <c r="V36" s="1205"/>
      <c r="W36" s="1205"/>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6" t="s">
        <v>492</v>
      </c>
      <c r="G2" s="1207"/>
      <c r="H2" s="1208"/>
      <c r="I2" s="436"/>
    </row>
    <row r="3" spans="1:20" ht="3" customHeight="1"/>
    <row r="4" spans="1:20" s="190" customFormat="1" ht="11.25">
      <c r="A4" s="214"/>
      <c r="B4" s="214"/>
      <c r="C4" s="214"/>
      <c r="D4" s="214"/>
      <c r="F4" s="1158" t="s">
        <v>454</v>
      </c>
      <c r="G4" s="1158"/>
      <c r="H4" s="1158"/>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0"/>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593</v>
      </c>
      <c r="H11" s="317" t="str">
        <f>IF(region_name="","",region_name)</f>
        <v>Ставропольский край</v>
      </c>
      <c r="I11" s="196" t="s">
        <v>500</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499</v>
      </c>
      <c r="H13" s="317"/>
      <c r="I13" s="1211" t="s">
        <v>592</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338"/>
      <c r="G15" s="149" t="s">
        <v>403</v>
      </c>
      <c r="H15" s="339"/>
      <c r="I15" s="340"/>
      <c r="J15" s="334"/>
      <c r="K15" s="214"/>
      <c r="L15" s="214"/>
      <c r="M15" s="214"/>
      <c r="N15" s="214"/>
      <c r="O15" s="214"/>
      <c r="P15" s="214"/>
      <c r="Q15" s="214"/>
      <c r="R15" s="214"/>
      <c r="S15" s="214"/>
      <c r="T15" s="214"/>
    </row>
    <row r="16" spans="1:20" s="190" customFormat="1" ht="18.75">
      <c r="A16" s="121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5" t="s">
        <v>594</v>
      </c>
      <c r="H19" s="120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8" t="s">
        <v>675</v>
      </c>
      <c r="M5" s="1238"/>
      <c r="N5" s="1238"/>
      <c r="O5" s="1238"/>
      <c r="P5" s="1238"/>
      <c r="Q5" s="1238"/>
      <c r="R5" s="1238"/>
      <c r="S5" s="1238"/>
      <c r="T5" s="1238"/>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15" t="str">
        <f>IF(NameOrPr_ch="",IF(NameOrPr="","",NameOrPr),NameOrPr_ch)</f>
        <v>Региональная тарифная комиссия Ставропольского края</v>
      </c>
      <c r="O7" s="1215"/>
      <c r="P7" s="1215"/>
      <c r="Q7" s="1215"/>
      <c r="R7" s="1215"/>
      <c r="S7" s="1215"/>
      <c r="T7" s="1215"/>
      <c r="U7" s="671"/>
      <c r="AH7" s="587"/>
      <c r="AI7" s="587"/>
      <c r="AJ7" s="587"/>
      <c r="AK7" s="587"/>
    </row>
    <row r="8" spans="1:37" s="493" customFormat="1" ht="18.75">
      <c r="A8" s="507"/>
      <c r="B8" s="507"/>
      <c r="C8" s="507"/>
      <c r="D8" s="507"/>
      <c r="E8" s="507"/>
      <c r="F8" s="507"/>
      <c r="G8" s="507"/>
      <c r="H8" s="507"/>
      <c r="L8" s="501"/>
      <c r="M8" s="674" t="s">
        <v>597</v>
      </c>
      <c r="N8" s="1215" t="str">
        <f>IF(datePr_ch="",IF(datePr="","",datePr),datePr_ch)</f>
        <v>18.12.2018</v>
      </c>
      <c r="O8" s="1215"/>
      <c r="P8" s="1215"/>
      <c r="Q8" s="1215"/>
      <c r="R8" s="1215"/>
      <c r="S8" s="1215"/>
      <c r="T8" s="121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15" t="str">
        <f>IF(numberPr_ch="",IF(numberPr="","",numberPr),numberPr_ch)</f>
        <v>57/2</v>
      </c>
      <c r="O9" s="1215"/>
      <c r="P9" s="1215"/>
      <c r="Q9" s="1215"/>
      <c r="R9" s="1215"/>
      <c r="S9" s="1215"/>
      <c r="T9" s="121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15" t="str">
        <f>IF(IstPub_ch="",IF(IstPub="","",IstPub),IstPub_ch)</f>
        <v xml:space="preserve">Официальный интернет-портал правовой информации Ставропольского края </v>
      </c>
      <c r="O10" s="1215"/>
      <c r="P10" s="1215"/>
      <c r="Q10" s="1215"/>
      <c r="R10" s="1215"/>
      <c r="S10" s="1215"/>
      <c r="T10" s="121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9"/>
      <c r="M12" s="1239"/>
      <c r="N12" s="568"/>
      <c r="O12" s="1262"/>
      <c r="P12" s="1262"/>
      <c r="Q12" s="1262"/>
      <c r="R12" s="1262"/>
      <c r="S12" s="1262"/>
      <c r="T12" s="1262"/>
      <c r="U12" s="488"/>
      <c r="AE12" s="505" t="s">
        <v>373</v>
      </c>
      <c r="AH12" s="507"/>
      <c r="AI12" s="507"/>
      <c r="AJ12" s="507"/>
      <c r="AK12" s="507"/>
    </row>
    <row r="13" spans="1:37">
      <c r="J13" s="483"/>
      <c r="K13" s="483"/>
      <c r="L13" s="479"/>
      <c r="M13" s="479"/>
      <c r="N13" s="479"/>
      <c r="O13" s="1256"/>
      <c r="P13" s="1256"/>
      <c r="Q13" s="1256"/>
      <c r="R13" s="1256"/>
      <c r="S13" s="1256"/>
      <c r="T13" s="1256"/>
      <c r="U13" s="601"/>
      <c r="Z13" s="1256"/>
      <c r="AA13" s="1256"/>
      <c r="AB13" s="1256"/>
      <c r="AC13" s="1256"/>
      <c r="AD13" s="1256"/>
      <c r="AE13" s="1256"/>
    </row>
    <row r="14" spans="1:37">
      <c r="J14" s="483"/>
      <c r="K14" s="483"/>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3"/>
      <c r="K15" s="483"/>
      <c r="L15" s="1222" t="s">
        <v>92</v>
      </c>
      <c r="M15" s="1222" t="s">
        <v>677</v>
      </c>
      <c r="N15" s="1276" t="s">
        <v>629</v>
      </c>
      <c r="O15" s="1276"/>
      <c r="P15" s="1276"/>
      <c r="Q15" s="1276"/>
      <c r="R15" s="1276" t="s">
        <v>630</v>
      </c>
      <c r="S15" s="1276"/>
      <c r="T15" s="1276"/>
      <c r="U15" s="1276"/>
      <c r="V15" s="1276" t="s">
        <v>631</v>
      </c>
      <c r="W15" s="1276"/>
      <c r="X15" s="1276"/>
      <c r="Y15" s="1276"/>
      <c r="Z15" s="1222" t="s">
        <v>642</v>
      </c>
      <c r="AA15" s="1222"/>
      <c r="AB15" s="1222"/>
      <c r="AC15" s="1222"/>
      <c r="AD15" s="1222"/>
      <c r="AE15" s="1222" t="s">
        <v>341</v>
      </c>
      <c r="AF15" s="1255" t="s">
        <v>275</v>
      </c>
      <c r="AG15" s="1158"/>
    </row>
    <row r="16" spans="1:37" s="525" customFormat="1" ht="27.75" customHeight="1">
      <c r="A16" s="587"/>
      <c r="B16" s="587"/>
      <c r="C16" s="587"/>
      <c r="D16" s="587"/>
      <c r="E16" s="587"/>
      <c r="F16" s="587"/>
      <c r="G16" s="593"/>
      <c r="H16" s="593"/>
      <c r="I16" s="533"/>
      <c r="J16" s="531"/>
      <c r="K16" s="531"/>
      <c r="L16" s="1222"/>
      <c r="M16" s="1222"/>
      <c r="N16" s="1276"/>
      <c r="O16" s="1276"/>
      <c r="P16" s="1276"/>
      <c r="Q16" s="1276"/>
      <c r="R16" s="1276"/>
      <c r="S16" s="1276"/>
      <c r="T16" s="1276"/>
      <c r="U16" s="1276"/>
      <c r="V16" s="1276"/>
      <c r="W16" s="1276"/>
      <c r="X16" s="1276"/>
      <c r="Y16" s="1276"/>
      <c r="Z16" s="1158" t="s">
        <v>680</v>
      </c>
      <c r="AA16" s="1158"/>
      <c r="AB16" s="1158" t="s">
        <v>655</v>
      </c>
      <c r="AC16" s="1158"/>
      <c r="AD16" s="1158"/>
      <c r="AE16" s="1222"/>
      <c r="AF16" s="1255"/>
      <c r="AG16" s="1158"/>
      <c r="AH16" s="587"/>
      <c r="AI16" s="587"/>
      <c r="AJ16" s="587"/>
      <c r="AK16" s="587"/>
    </row>
    <row r="17" spans="1:37" ht="14.25" customHeight="1">
      <c r="J17" s="483"/>
      <c r="K17" s="483"/>
      <c r="L17" s="1222"/>
      <c r="M17" s="1222"/>
      <c r="N17" s="1276"/>
      <c r="O17" s="1276"/>
      <c r="P17" s="1276"/>
      <c r="Q17" s="1276"/>
      <c r="R17" s="1276"/>
      <c r="S17" s="1276"/>
      <c r="T17" s="1276"/>
      <c r="U17" s="1276"/>
      <c r="V17" s="1276"/>
      <c r="W17" s="1276"/>
      <c r="X17" s="1276"/>
      <c r="Y17" s="1276"/>
      <c r="Z17" s="536" t="s">
        <v>678</v>
      </c>
      <c r="AA17" s="536" t="s">
        <v>679</v>
      </c>
      <c r="AB17" s="538" t="s">
        <v>274</v>
      </c>
      <c r="AC17" s="1267" t="s">
        <v>273</v>
      </c>
      <c r="AD17" s="1267"/>
      <c r="AE17" s="1222"/>
      <c r="AF17" s="1255"/>
      <c r="AG17" s="1158"/>
    </row>
    <row r="18" spans="1:37">
      <c r="J18" s="483"/>
      <c r="K18" s="491">
        <v>1</v>
      </c>
      <c r="L18" s="480" t="s">
        <v>93</v>
      </c>
      <c r="M18" s="480" t="s">
        <v>49</v>
      </c>
      <c r="N18" s="1277">
        <f ca="1">OFFSET(N18,0,-1)+1</f>
        <v>3</v>
      </c>
      <c r="O18" s="1277"/>
      <c r="P18" s="1277"/>
      <c r="Q18" s="1277"/>
      <c r="R18" s="1277">
        <f ca="1">OFFSET(N18,0,0)+1</f>
        <v>4</v>
      </c>
      <c r="S18" s="1277"/>
      <c r="T18" s="1277"/>
      <c r="U18" s="1277"/>
      <c r="V18" s="676"/>
      <c r="W18" s="676"/>
      <c r="X18" s="676"/>
      <c r="Y18" s="677">
        <f ca="1">OFFSET(R18,0,0)+1</f>
        <v>5</v>
      </c>
      <c r="Z18" s="489">
        <f ca="1">OFFSET(Z18,0,-1)+1</f>
        <v>6</v>
      </c>
      <c r="AA18" s="489">
        <f ca="1">OFFSET(AA18,0,-1)+1</f>
        <v>7</v>
      </c>
      <c r="AB18" s="489">
        <f ca="1">OFFSET(AB18,0,-1)+1</f>
        <v>8</v>
      </c>
      <c r="AC18" s="1277">
        <f ca="1">OFFSET(AC18,0,-1)+1</f>
        <v>9</v>
      </c>
      <c r="AD18" s="1277"/>
      <c r="AE18" s="489">
        <f ca="1">OFFSET(AE18,0,-2)+1</f>
        <v>10</v>
      </c>
      <c r="AF18" s="525"/>
      <c r="AG18" s="489">
        <f ca="1">OFFSET(AG18,0,-2)+1</f>
        <v>11</v>
      </c>
    </row>
    <row r="19" spans="1:37" ht="22.5">
      <c r="A19" s="1241">
        <v>1</v>
      </c>
      <c r="B19" s="1017"/>
      <c r="C19" s="1017"/>
      <c r="D19" s="1017"/>
      <c r="E19" s="1017"/>
      <c r="F19" s="1010"/>
      <c r="G19" s="1016"/>
      <c r="H19" s="1016"/>
      <c r="I19" s="998"/>
      <c r="J19" s="997"/>
      <c r="K19" s="997"/>
      <c r="L19" s="595">
        <f>mergeValue(A19)</f>
        <v>1</v>
      </c>
      <c r="M19" s="643" t="s">
        <v>20</v>
      </c>
      <c r="N19" s="1278"/>
      <c r="O19" s="1278"/>
      <c r="P19" s="1278"/>
      <c r="Q19" s="1278"/>
      <c r="R19" s="1278"/>
      <c r="S19" s="1278"/>
      <c r="T19" s="1278"/>
      <c r="U19" s="1278"/>
      <c r="V19" s="1278"/>
      <c r="W19" s="1278"/>
      <c r="X19" s="1278"/>
      <c r="Y19" s="1278"/>
      <c r="Z19" s="1278"/>
      <c r="AA19" s="1278"/>
      <c r="AB19" s="1278"/>
      <c r="AC19" s="1278"/>
      <c r="AD19" s="1278"/>
      <c r="AE19" s="1278"/>
      <c r="AF19" s="1278"/>
      <c r="AG19" s="583" t="s">
        <v>477</v>
      </c>
    </row>
    <row r="20" spans="1:37" ht="22.5">
      <c r="A20" s="1241"/>
      <c r="B20" s="1241">
        <v>1</v>
      </c>
      <c r="C20" s="1017"/>
      <c r="D20" s="1017"/>
      <c r="E20" s="1017"/>
      <c r="F20" s="1010"/>
      <c r="G20" s="1019"/>
      <c r="H20" s="1020"/>
      <c r="I20" s="999"/>
      <c r="J20" s="994"/>
      <c r="K20" s="992"/>
      <c r="L20" s="595" t="str">
        <f>mergeValue(A20) &amp;"."&amp; mergeValue(B20)</f>
        <v>1.1</v>
      </c>
      <c r="M20" s="548" t="s">
        <v>16</v>
      </c>
      <c r="N20" s="1279"/>
      <c r="O20" s="1279"/>
      <c r="P20" s="1279"/>
      <c r="Q20" s="1279"/>
      <c r="R20" s="1279"/>
      <c r="S20" s="1279"/>
      <c r="T20" s="1279"/>
      <c r="U20" s="1279"/>
      <c r="V20" s="1279"/>
      <c r="W20" s="1279"/>
      <c r="X20" s="1279"/>
      <c r="Y20" s="1279"/>
      <c r="Z20" s="1279"/>
      <c r="AA20" s="1279"/>
      <c r="AB20" s="1279"/>
      <c r="AC20" s="1279"/>
      <c r="AD20" s="1279"/>
      <c r="AE20" s="1279"/>
      <c r="AF20" s="1279"/>
      <c r="AG20" s="583" t="s">
        <v>478</v>
      </c>
    </row>
    <row r="21" spans="1:37" ht="22.5">
      <c r="A21" s="1241"/>
      <c r="B21" s="1241"/>
      <c r="C21" s="1241">
        <v>1</v>
      </c>
      <c r="D21" s="1017"/>
      <c r="E21" s="1017"/>
      <c r="F21" s="1010"/>
      <c r="G21" s="1019"/>
      <c r="H21" s="1020"/>
      <c r="I21" s="999"/>
      <c r="J21" s="994"/>
      <c r="K21" s="992"/>
      <c r="L21" s="595" t="str">
        <f>mergeValue(A21) &amp;"."&amp; mergeValue(B21)&amp;"."&amp; mergeValue(C21)</f>
        <v>1.1.1</v>
      </c>
      <c r="M21" s="549" t="s">
        <v>7</v>
      </c>
      <c r="N21" s="1279"/>
      <c r="O21" s="1279"/>
      <c r="P21" s="1279"/>
      <c r="Q21" s="1279"/>
      <c r="R21" s="1279"/>
      <c r="S21" s="1279"/>
      <c r="T21" s="1279"/>
      <c r="U21" s="1279"/>
      <c r="V21" s="1279"/>
      <c r="W21" s="1279"/>
      <c r="X21" s="1279"/>
      <c r="Y21" s="1279"/>
      <c r="Z21" s="1279"/>
      <c r="AA21" s="1279"/>
      <c r="AB21" s="1279"/>
      <c r="AC21" s="1279"/>
      <c r="AD21" s="1279"/>
      <c r="AE21" s="1279"/>
      <c r="AF21" s="1279"/>
      <c r="AG21" s="583" t="s">
        <v>634</v>
      </c>
    </row>
    <row r="22" spans="1:37" ht="15" customHeight="1">
      <c r="A22" s="1241"/>
      <c r="B22" s="1241"/>
      <c r="C22" s="1241"/>
      <c r="D22" s="1241">
        <v>1</v>
      </c>
      <c r="E22" s="1017"/>
      <c r="F22" s="1010"/>
      <c r="G22" s="1019"/>
      <c r="H22" s="1020"/>
      <c r="I22" s="999"/>
      <c r="J22" s="994"/>
      <c r="K22" s="992"/>
      <c r="L22" s="595" t="str">
        <f>mergeValue(A22) &amp;"."&amp; mergeValue(B22)&amp;"."&amp; mergeValue(C22)&amp;"."&amp; mergeValue(D22)</f>
        <v>1.1.1.1</v>
      </c>
      <c r="M22" s="550" t="s">
        <v>22</v>
      </c>
      <c r="N22" s="1279"/>
      <c r="O22" s="1279"/>
      <c r="P22" s="1279"/>
      <c r="Q22" s="1279"/>
      <c r="R22" s="1279"/>
      <c r="S22" s="1279"/>
      <c r="T22" s="1279"/>
      <c r="U22" s="1279"/>
      <c r="V22" s="1279"/>
      <c r="W22" s="1279"/>
      <c r="X22" s="1279"/>
      <c r="Y22" s="1279"/>
      <c r="Z22" s="1279"/>
      <c r="AA22" s="1279"/>
      <c r="AB22" s="1279"/>
      <c r="AC22" s="1279"/>
      <c r="AD22" s="1279"/>
      <c r="AE22" s="1279"/>
      <c r="AF22" s="1279"/>
      <c r="AG22" s="583" t="s">
        <v>681</v>
      </c>
    </row>
    <row r="23" spans="1:37" ht="20.100000000000001" customHeight="1">
      <c r="A23" s="1241"/>
      <c r="B23" s="1241"/>
      <c r="C23" s="1241"/>
      <c r="D23" s="1241"/>
      <c r="E23" s="1241">
        <v>1</v>
      </c>
      <c r="F23" s="1010"/>
      <c r="G23" s="1019"/>
      <c r="H23" s="1020"/>
      <c r="I23" s="1021"/>
      <c r="J23" s="1011"/>
      <c r="K23" s="1157"/>
      <c r="L23" s="1280" t="str">
        <f>mergeValue(A23) &amp;"."&amp; mergeValue(B23)&amp;"."&amp; mergeValue(C23)&amp;"."&amp; mergeValue(D23)&amp;"."&amp; mergeValue(E23)</f>
        <v>1.1.1.1.1</v>
      </c>
      <c r="M23" s="1281"/>
      <c r="N23" s="1237" t="s">
        <v>85</v>
      </c>
      <c r="O23" s="1275"/>
      <c r="P23" s="1271">
        <v>1</v>
      </c>
      <c r="Q23" s="1272"/>
      <c r="R23" s="1237" t="s">
        <v>85</v>
      </c>
      <c r="S23" s="1275"/>
      <c r="T23" s="1271">
        <v>1</v>
      </c>
      <c r="U23" s="1272"/>
      <c r="V23" s="1237" t="s">
        <v>85</v>
      </c>
      <c r="W23" s="563"/>
      <c r="X23" s="541">
        <v>1</v>
      </c>
      <c r="Y23" s="1098"/>
      <c r="Z23" s="673"/>
      <c r="AA23" s="673"/>
      <c r="AB23" s="1252"/>
      <c r="AC23" s="1237" t="s">
        <v>84</v>
      </c>
      <c r="AD23" s="1252"/>
      <c r="AE23" s="1237" t="s">
        <v>85</v>
      </c>
      <c r="AF23" s="580"/>
      <c r="AG23" s="1268" t="s">
        <v>682</v>
      </c>
      <c r="AH23" s="502" t="str">
        <f>strCheckDate(Z24:AF24)</f>
        <v/>
      </c>
      <c r="AI23" s="506" t="str">
        <f>IF(AND(COUNTIF(AJ18:AJ27,AJ23)&gt;1,AJ23&lt;&gt;""),"ErrUnique:HasDoubleConn","")</f>
        <v/>
      </c>
      <c r="AJ23" s="506"/>
      <c r="AK23" s="506"/>
    </row>
    <row r="24" spans="1:37" ht="20.100000000000001" customHeight="1">
      <c r="A24" s="1241"/>
      <c r="B24" s="1241"/>
      <c r="C24" s="1241"/>
      <c r="D24" s="1241"/>
      <c r="E24" s="1241"/>
      <c r="F24" s="1010"/>
      <c r="G24" s="1019"/>
      <c r="H24" s="1020"/>
      <c r="I24" s="1021"/>
      <c r="J24" s="1011"/>
      <c r="K24" s="1157"/>
      <c r="L24" s="1280"/>
      <c r="M24" s="1281"/>
      <c r="N24" s="1237"/>
      <c r="O24" s="1275"/>
      <c r="P24" s="1271"/>
      <c r="Q24" s="1273"/>
      <c r="R24" s="1237"/>
      <c r="S24" s="1275"/>
      <c r="T24" s="1271"/>
      <c r="U24" s="1274"/>
      <c r="V24" s="1237"/>
      <c r="W24" s="603"/>
      <c r="X24" s="567"/>
      <c r="Y24" s="567"/>
      <c r="Z24" s="574"/>
      <c r="AA24" s="605" t="str">
        <f>AB23 &amp; "-" &amp; AD23</f>
        <v>-</v>
      </c>
      <c r="AB24" s="1236"/>
      <c r="AC24" s="1237"/>
      <c r="AD24" s="1236"/>
      <c r="AE24" s="1237"/>
      <c r="AF24" s="675"/>
      <c r="AG24" s="1269"/>
      <c r="AI24" s="506"/>
      <c r="AJ24" s="506"/>
      <c r="AK24" s="506"/>
    </row>
    <row r="25" spans="1:37" ht="20.100000000000001" customHeight="1">
      <c r="A25" s="1241"/>
      <c r="B25" s="1241"/>
      <c r="C25" s="1241"/>
      <c r="D25" s="1241"/>
      <c r="E25" s="1241"/>
      <c r="F25" s="1010"/>
      <c r="G25" s="1019"/>
      <c r="H25" s="1020"/>
      <c r="I25" s="1021"/>
      <c r="J25" s="1011"/>
      <c r="K25" s="1157"/>
      <c r="L25" s="1280"/>
      <c r="M25" s="1281"/>
      <c r="N25" s="1237"/>
      <c r="O25" s="1275"/>
      <c r="P25" s="1271"/>
      <c r="Q25" s="1274"/>
      <c r="R25" s="1237"/>
      <c r="S25" s="604"/>
      <c r="T25" s="560"/>
      <c r="U25" s="567"/>
      <c r="V25" s="573"/>
      <c r="W25" s="573"/>
      <c r="X25" s="573"/>
      <c r="Y25" s="573"/>
      <c r="Z25" s="574"/>
      <c r="AA25" s="574"/>
      <c r="AB25" s="575"/>
      <c r="AC25" s="566"/>
      <c r="AD25" s="566"/>
      <c r="AE25" s="575"/>
      <c r="AF25" s="566"/>
      <c r="AG25" s="1269"/>
      <c r="AI25" s="506"/>
      <c r="AJ25" s="506"/>
      <c r="AK25" s="506"/>
    </row>
    <row r="26" spans="1:37" ht="20.100000000000001" customHeight="1">
      <c r="A26" s="1241"/>
      <c r="B26" s="1241"/>
      <c r="C26" s="1241"/>
      <c r="D26" s="1241"/>
      <c r="E26" s="1241"/>
      <c r="F26" s="1010"/>
      <c r="G26" s="1019"/>
      <c r="H26" s="1020"/>
      <c r="I26" s="1021"/>
      <c r="J26" s="1011"/>
      <c r="K26" s="1157"/>
      <c r="L26" s="1280"/>
      <c r="M26" s="1281"/>
      <c r="N26" s="1237"/>
      <c r="O26" s="576"/>
      <c r="P26" s="578"/>
      <c r="Q26" s="577"/>
      <c r="R26" s="573"/>
      <c r="S26" s="573"/>
      <c r="T26" s="573"/>
      <c r="U26" s="573"/>
      <c r="V26" s="573"/>
      <c r="W26" s="573"/>
      <c r="X26" s="573"/>
      <c r="Y26" s="573"/>
      <c r="Z26" s="574"/>
      <c r="AA26" s="574"/>
      <c r="AB26" s="575"/>
      <c r="AC26" s="566"/>
      <c r="AD26" s="566"/>
      <c r="AE26" s="575"/>
      <c r="AF26" s="566"/>
      <c r="AG26" s="1269"/>
      <c r="AI26" s="506"/>
      <c r="AJ26" s="506"/>
      <c r="AK26" s="506"/>
    </row>
    <row r="27" spans="1:37" s="477" customFormat="1" ht="15" customHeight="1">
      <c r="A27" s="1241"/>
      <c r="B27" s="1241"/>
      <c r="C27" s="1241"/>
      <c r="D27" s="1241"/>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0"/>
      <c r="AH27" s="503"/>
      <c r="AI27" s="503"/>
      <c r="AJ27" s="213"/>
      <c r="AK27" s="213"/>
    </row>
    <row r="28" spans="1:37" s="477" customFormat="1" ht="15" customHeight="1">
      <c r="A28" s="1241"/>
      <c r="B28" s="1241"/>
      <c r="C28" s="1241"/>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41"/>
      <c r="B29" s="1241"/>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41"/>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5" t="s">
        <v>683</v>
      </c>
      <c r="N33" s="1205"/>
      <c r="O33" s="1205"/>
      <c r="P33" s="1205"/>
      <c r="Q33" s="1205"/>
      <c r="R33" s="1205"/>
      <c r="S33" s="1205"/>
      <c r="T33" s="1205"/>
      <c r="U33" s="1205"/>
      <c r="V33" s="1205"/>
      <c r="W33" s="1205"/>
      <c r="X33" s="1205"/>
      <c r="Y33" s="1205"/>
      <c r="Z33" s="1205"/>
      <c r="AA33" s="1205"/>
      <c r="AB33" s="1205"/>
      <c r="AC33" s="1205"/>
      <c r="AD33" s="1205"/>
      <c r="AE33" s="1205"/>
      <c r="AF33" s="1205"/>
      <c r="AG33" s="120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6" t="s">
        <v>492</v>
      </c>
      <c r="G2" s="1207"/>
      <c r="H2" s="1208"/>
      <c r="I2" s="436"/>
    </row>
    <row r="3" spans="1:20" ht="3" customHeight="1"/>
    <row r="4" spans="1:20" s="190" customFormat="1" ht="11.25">
      <c r="A4" s="214"/>
      <c r="B4" s="214"/>
      <c r="C4" s="214"/>
      <c r="D4" s="214"/>
      <c r="F4" s="1158" t="s">
        <v>454</v>
      </c>
      <c r="G4" s="1158"/>
      <c r="H4" s="1158"/>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0"/>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593</v>
      </c>
      <c r="H11" s="317" t="str">
        <f>IF(region_name="","",region_name)</f>
        <v>Ставропольский край</v>
      </c>
      <c r="I11" s="196" t="s">
        <v>500</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499</v>
      </c>
      <c r="H13" s="317"/>
      <c r="I13" s="1211" t="s">
        <v>592</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403</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594</v>
      </c>
      <c r="H19" s="120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4">
        <v>43458.344513888886</v>
      </c>
      <c r="B2" s="12" t="s">
        <v>774</v>
      </c>
      <c r="C2" s="12" t="s">
        <v>442</v>
      </c>
    </row>
    <row r="3" spans="1:4">
      <c r="A3" s="1124">
        <v>43458.344525462962</v>
      </c>
      <c r="B3" s="12" t="s">
        <v>775</v>
      </c>
      <c r="C3" s="12" t="s">
        <v>442</v>
      </c>
    </row>
    <row r="4" spans="1:4">
      <c r="A4" s="1124">
        <v>43458.344664351855</v>
      </c>
      <c r="B4" s="12" t="s">
        <v>774</v>
      </c>
      <c r="C4" s="12" t="s">
        <v>442</v>
      </c>
    </row>
    <row r="5" spans="1:4">
      <c r="A5" s="1124">
        <v>43458.344675925924</v>
      </c>
      <c r="B5" s="12" t="s">
        <v>775</v>
      </c>
      <c r="C5" s="12" t="s">
        <v>442</v>
      </c>
    </row>
    <row r="6" spans="1:4">
      <c r="A6" s="1124">
        <v>43458.348136574074</v>
      </c>
      <c r="B6" s="12" t="s">
        <v>774</v>
      </c>
      <c r="C6" s="12" t="s">
        <v>442</v>
      </c>
    </row>
    <row r="7" spans="1:4">
      <c r="A7" s="1124">
        <v>43458.34814814815</v>
      </c>
      <c r="B7" s="12" t="s">
        <v>775</v>
      </c>
      <c r="C7" s="12" t="s">
        <v>442</v>
      </c>
    </row>
    <row r="8" spans="1:4">
      <c r="A8" s="1124">
        <v>43459.691018518519</v>
      </c>
      <c r="B8" s="12" t="s">
        <v>774</v>
      </c>
      <c r="C8" s="12" t="s">
        <v>442</v>
      </c>
    </row>
    <row r="9" spans="1:4">
      <c r="A9" s="1124">
        <v>43459.691030092596</v>
      </c>
      <c r="B9" s="12" t="s">
        <v>775</v>
      </c>
      <c r="C9" s="12" t="s">
        <v>442</v>
      </c>
    </row>
    <row r="10" spans="1:4">
      <c r="A10" s="1124">
        <v>43460.354699074072</v>
      </c>
      <c r="B10" s="12" t="s">
        <v>774</v>
      </c>
      <c r="C10" s="12" t="s">
        <v>442</v>
      </c>
    </row>
    <row r="11" spans="1:4">
      <c r="A11" s="1124">
        <v>43460.354710648149</v>
      </c>
      <c r="B11" s="12" t="s">
        <v>775</v>
      </c>
      <c r="C11" s="12" t="s">
        <v>442</v>
      </c>
    </row>
    <row r="12" spans="1:4">
      <c r="A12" s="1124">
        <v>43461.610636574071</v>
      </c>
      <c r="B12" s="12" t="s">
        <v>774</v>
      </c>
      <c r="C12" s="12" t="s">
        <v>442</v>
      </c>
    </row>
    <row r="13" spans="1:4">
      <c r="A13" s="1124">
        <v>43461.610659722224</v>
      </c>
      <c r="B13" s="12" t="s">
        <v>775</v>
      </c>
      <c r="C1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8" t="s">
        <v>687</v>
      </c>
      <c r="M5" s="1238"/>
      <c r="N5" s="1238"/>
      <c r="O5" s="1238"/>
      <c r="P5" s="1238"/>
      <c r="Q5" s="1238"/>
      <c r="R5" s="1238"/>
      <c r="S5" s="1238"/>
      <c r="T5" s="1238"/>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59" t="str">
        <f>IF(NameOrPr_ch="",IF(NameOrPr="","",NameOrPr),NameOrPr_ch)</f>
        <v>Региональная тарифная комиссия Ставропольского края</v>
      </c>
      <c r="P7" s="1260"/>
      <c r="Q7" s="1260"/>
      <c r="R7" s="1260"/>
      <c r="S7" s="1260"/>
      <c r="T7" s="1261"/>
      <c r="U7" s="669"/>
      <c r="Y7" s="1015"/>
      <c r="Z7" s="507"/>
      <c r="AA7" s="507"/>
      <c r="AB7" s="507"/>
      <c r="AC7" s="507"/>
    </row>
    <row r="8" spans="1:29" s="572" customFormat="1" ht="18.75">
      <c r="A8" s="592"/>
      <c r="B8" s="592"/>
      <c r="C8" s="592"/>
      <c r="D8" s="592"/>
      <c r="E8" s="592"/>
      <c r="F8" s="592"/>
      <c r="G8" s="592"/>
      <c r="H8" s="592"/>
      <c r="L8" s="501"/>
      <c r="M8" s="619" t="s">
        <v>597</v>
      </c>
      <c r="N8" s="668"/>
      <c r="O8" s="1259" t="str">
        <f>IF(datePr_ch="",IF(datePr="","",datePr),datePr_ch)</f>
        <v>18.12.2018</v>
      </c>
      <c r="P8" s="1260"/>
      <c r="Q8" s="1260"/>
      <c r="R8" s="1260"/>
      <c r="S8" s="1260"/>
      <c r="T8" s="1261"/>
      <c r="U8" s="669"/>
      <c r="Y8" s="1015"/>
      <c r="Z8" s="592"/>
      <c r="AA8" s="592"/>
      <c r="AB8" s="592"/>
      <c r="AC8" s="592"/>
    </row>
    <row r="9" spans="1:29" s="493" customFormat="1" ht="18.75">
      <c r="A9" s="507"/>
      <c r="B9" s="507"/>
      <c r="C9" s="507"/>
      <c r="D9" s="507"/>
      <c r="E9" s="507"/>
      <c r="F9" s="507"/>
      <c r="G9" s="507"/>
      <c r="H9" s="507"/>
      <c r="L9" s="554"/>
      <c r="M9" s="619" t="s">
        <v>596</v>
      </c>
      <c r="N9" s="668"/>
      <c r="O9" s="1259" t="str">
        <f>IF(numberPr_ch="",IF(numberPr="","",numberPr),numberPr_ch)</f>
        <v>57/2</v>
      </c>
      <c r="P9" s="1260"/>
      <c r="Q9" s="1260"/>
      <c r="R9" s="1260"/>
      <c r="S9" s="1260"/>
      <c r="T9" s="1261"/>
      <c r="U9" s="669"/>
      <c r="Y9" s="1015"/>
      <c r="Z9" s="507"/>
      <c r="AA9" s="507"/>
      <c r="AB9" s="507"/>
      <c r="AC9" s="507"/>
    </row>
    <row r="10" spans="1:29" s="493" customFormat="1" ht="18.75">
      <c r="A10" s="507"/>
      <c r="B10" s="507"/>
      <c r="C10" s="507"/>
      <c r="D10" s="507"/>
      <c r="E10" s="507"/>
      <c r="F10" s="507"/>
      <c r="G10" s="507"/>
      <c r="H10" s="507"/>
      <c r="L10" s="554"/>
      <c r="M10" s="619" t="s">
        <v>502</v>
      </c>
      <c r="N10" s="668"/>
      <c r="O10" s="1259" t="str">
        <f>IF(IstPub_ch="",IF(IstPub="","",IstPub),IstPub_ch)</f>
        <v xml:space="preserve">Официальный интернет-портал правовой информации Ставропольского края </v>
      </c>
      <c r="P10" s="1260"/>
      <c r="Q10" s="1260"/>
      <c r="R10" s="1260"/>
      <c r="S10" s="1260"/>
      <c r="T10" s="1261"/>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9"/>
      <c r="M12" s="1239"/>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6"/>
      <c r="R13" s="1256"/>
      <c r="S13" s="1256"/>
      <c r="T13" s="1256"/>
      <c r="U13" s="1256"/>
      <c r="V13" s="1256"/>
    </row>
    <row r="14" spans="1:29">
      <c r="J14" s="483"/>
      <c r="K14" s="483"/>
      <c r="L14" s="1158" t="s">
        <v>454</v>
      </c>
      <c r="M14" s="1158"/>
      <c r="N14" s="1158"/>
      <c r="O14" s="1158"/>
      <c r="P14" s="1158"/>
      <c r="Q14" s="1158"/>
      <c r="R14" s="1158"/>
      <c r="S14" s="1158"/>
      <c r="T14" s="1158"/>
      <c r="U14" s="1158"/>
      <c r="V14" s="1158"/>
      <c r="W14" s="1158"/>
      <c r="X14" s="1158" t="s">
        <v>455</v>
      </c>
    </row>
    <row r="15" spans="1:29" ht="14.25" customHeight="1">
      <c r="J15" s="483"/>
      <c r="K15" s="483"/>
      <c r="L15" s="1222" t="s">
        <v>92</v>
      </c>
      <c r="M15" s="1222" t="s">
        <v>627</v>
      </c>
      <c r="N15" s="536"/>
      <c r="O15" s="1222" t="s">
        <v>628</v>
      </c>
      <c r="P15" s="1276" t="s">
        <v>629</v>
      </c>
      <c r="Q15" s="1276" t="s">
        <v>642</v>
      </c>
      <c r="R15" s="1276"/>
      <c r="S15" s="1276"/>
      <c r="T15" s="1276"/>
      <c r="U15" s="1276"/>
      <c r="V15" s="1222" t="s">
        <v>341</v>
      </c>
      <c r="W15" s="1255" t="s">
        <v>275</v>
      </c>
      <c r="X15" s="1158"/>
    </row>
    <row r="16" spans="1:29" s="525" customFormat="1" ht="25.5" customHeight="1">
      <c r="A16" s="587"/>
      <c r="B16" s="587"/>
      <c r="C16" s="587"/>
      <c r="D16" s="587"/>
      <c r="E16" s="587"/>
      <c r="F16" s="587"/>
      <c r="G16" s="593"/>
      <c r="H16" s="593"/>
      <c r="I16" s="533"/>
      <c r="J16" s="531"/>
      <c r="K16" s="531"/>
      <c r="L16" s="1222"/>
      <c r="M16" s="1222"/>
      <c r="N16" s="536"/>
      <c r="O16" s="1222"/>
      <c r="P16" s="1276"/>
      <c r="Q16" s="1276" t="s">
        <v>680</v>
      </c>
      <c r="R16" s="1276"/>
      <c r="S16" s="1265" t="s">
        <v>655</v>
      </c>
      <c r="T16" s="1265"/>
      <c r="U16" s="1265"/>
      <c r="V16" s="1222"/>
      <c r="W16" s="1255"/>
      <c r="X16" s="1158"/>
      <c r="Y16" s="1010"/>
      <c r="Z16" s="587"/>
      <c r="AA16" s="587"/>
      <c r="AB16" s="587"/>
      <c r="AC16" s="587"/>
    </row>
    <row r="17" spans="1:29" ht="14.25" customHeight="1">
      <c r="J17" s="483"/>
      <c r="K17" s="483"/>
      <c r="L17" s="1222"/>
      <c r="M17" s="1222"/>
      <c r="N17" s="536"/>
      <c r="O17" s="1222"/>
      <c r="P17" s="1276"/>
      <c r="Q17" s="536" t="s">
        <v>678</v>
      </c>
      <c r="R17" s="536" t="s">
        <v>679</v>
      </c>
      <c r="S17" s="538" t="s">
        <v>274</v>
      </c>
      <c r="T17" s="1267" t="s">
        <v>273</v>
      </c>
      <c r="U17" s="1267"/>
      <c r="V17" s="1222"/>
      <c r="W17" s="1255"/>
      <c r="X17" s="1158"/>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7">
        <f t="shared" ca="1" si="0"/>
        <v>8</v>
      </c>
      <c r="U18" s="1277"/>
      <c r="V18" s="489">
        <f ca="1">OFFSET(V18,0,-2)+1</f>
        <v>9</v>
      </c>
      <c r="W18" s="525"/>
      <c r="X18" s="489">
        <f ca="1">OFFSET(X18,0,-2)+1</f>
        <v>10</v>
      </c>
    </row>
    <row r="19" spans="1:29" ht="22.5">
      <c r="A19" s="1241">
        <v>1</v>
      </c>
      <c r="B19" s="982"/>
      <c r="C19" s="982"/>
      <c r="D19" s="982"/>
      <c r="E19" s="982"/>
      <c r="F19" s="982"/>
      <c r="G19" s="983"/>
      <c r="H19" s="983"/>
      <c r="I19" s="985"/>
      <c r="J19" s="977"/>
      <c r="K19" s="977"/>
      <c r="L19" s="595">
        <f>mergeValue(A19)</f>
        <v>1</v>
      </c>
      <c r="M19" s="643" t="s">
        <v>20</v>
      </c>
      <c r="N19" s="582"/>
      <c r="O19" s="1254"/>
      <c r="P19" s="1254"/>
      <c r="Q19" s="1254"/>
      <c r="R19" s="1254"/>
      <c r="S19" s="1254"/>
      <c r="T19" s="1254"/>
      <c r="U19" s="1254"/>
      <c r="V19" s="1254"/>
      <c r="W19" s="1254"/>
      <c r="X19" s="583" t="s">
        <v>477</v>
      </c>
    </row>
    <row r="20" spans="1:29" ht="22.5">
      <c r="A20" s="1241"/>
      <c r="B20" s="1241">
        <v>1</v>
      </c>
      <c r="C20" s="982"/>
      <c r="D20" s="982"/>
      <c r="E20" s="982"/>
      <c r="F20" s="982"/>
      <c r="G20" s="987"/>
      <c r="H20" s="984"/>
      <c r="I20" s="989"/>
      <c r="J20" s="974"/>
      <c r="K20" s="973"/>
      <c r="L20" s="595" t="str">
        <f>mergeValue(A20) &amp;"."&amp; mergeValue(B20)</f>
        <v>1.1</v>
      </c>
      <c r="M20" s="548" t="s">
        <v>16</v>
      </c>
      <c r="N20" s="582"/>
      <c r="O20" s="1254"/>
      <c r="P20" s="1254"/>
      <c r="Q20" s="1254"/>
      <c r="R20" s="1254"/>
      <c r="S20" s="1254"/>
      <c r="T20" s="1254"/>
      <c r="U20" s="1254"/>
      <c r="V20" s="1254"/>
      <c r="W20" s="1254"/>
      <c r="X20" s="583" t="s">
        <v>478</v>
      </c>
    </row>
    <row r="21" spans="1:29" ht="22.5">
      <c r="A21" s="1241"/>
      <c r="B21" s="1241"/>
      <c r="C21" s="1241">
        <v>1</v>
      </c>
      <c r="D21" s="982"/>
      <c r="E21" s="982"/>
      <c r="F21" s="982"/>
      <c r="G21" s="987"/>
      <c r="H21" s="984"/>
      <c r="I21" s="990"/>
      <c r="J21" s="974"/>
      <c r="K21" s="973"/>
      <c r="L21" s="595" t="str">
        <f>mergeValue(A21) &amp;"."&amp; mergeValue(B21)&amp;"."&amp; mergeValue(C21)</f>
        <v>1.1.1</v>
      </c>
      <c r="M21" s="549" t="s">
        <v>7</v>
      </c>
      <c r="N21" s="582"/>
      <c r="O21" s="1254"/>
      <c r="P21" s="1254"/>
      <c r="Q21" s="1254"/>
      <c r="R21" s="1254"/>
      <c r="S21" s="1254"/>
      <c r="T21" s="1254"/>
      <c r="U21" s="1254"/>
      <c r="V21" s="1254"/>
      <c r="W21" s="1254"/>
      <c r="X21" s="583" t="s">
        <v>634</v>
      </c>
    </row>
    <row r="22" spans="1:29">
      <c r="A22" s="1241"/>
      <c r="B22" s="1241"/>
      <c r="C22" s="1241"/>
      <c r="D22" s="1241">
        <v>1</v>
      </c>
      <c r="E22" s="982"/>
      <c r="F22" s="982"/>
      <c r="G22" s="987"/>
      <c r="H22" s="984"/>
      <c r="I22" s="990"/>
      <c r="J22" s="988"/>
      <c r="K22" s="973"/>
      <c r="L22" s="595" t="str">
        <f>mergeValue(A22) &amp;"."&amp; mergeValue(B22)&amp;"."&amp; mergeValue(C22)&amp;"."&amp; mergeValue(D22)</f>
        <v>1.1.1.1</v>
      </c>
      <c r="M22" s="550" t="s">
        <v>22</v>
      </c>
      <c r="N22" s="582"/>
      <c r="O22" s="1254"/>
      <c r="P22" s="1254"/>
      <c r="Q22" s="1254"/>
      <c r="R22" s="1254"/>
      <c r="S22" s="1254"/>
      <c r="T22" s="1254"/>
      <c r="U22" s="1254"/>
      <c r="V22" s="1254"/>
      <c r="W22" s="1254"/>
      <c r="X22" s="1022" t="s">
        <v>688</v>
      </c>
    </row>
    <row r="23" spans="1:29" ht="42.95" customHeight="1">
      <c r="A23" s="1241"/>
      <c r="B23" s="1241"/>
      <c r="C23" s="1241"/>
      <c r="D23" s="1241"/>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12" t="s">
        <v>689</v>
      </c>
      <c r="Y23" s="1010" t="str">
        <f>strCheckDateTwo(N23:W23)</f>
        <v/>
      </c>
    </row>
    <row r="24" spans="1:29" hidden="1">
      <c r="A24" s="1241"/>
      <c r="B24" s="1241"/>
      <c r="C24" s="1241"/>
      <c r="D24" s="1241"/>
      <c r="E24" s="982"/>
      <c r="F24" s="982"/>
      <c r="G24" s="987"/>
      <c r="H24" s="984"/>
      <c r="I24" s="990"/>
      <c r="J24" s="988"/>
      <c r="K24" s="978"/>
      <c r="L24" s="633"/>
      <c r="M24" s="563"/>
      <c r="N24" s="648"/>
      <c r="O24" s="648"/>
      <c r="P24" s="648"/>
      <c r="Q24" s="648"/>
      <c r="R24" s="586" t="str">
        <f>S23 &amp; "-" &amp; U23</f>
        <v>-</v>
      </c>
      <c r="S24" s="514"/>
      <c r="T24" s="588"/>
      <c r="U24" s="514"/>
      <c r="V24" s="648"/>
      <c r="W24" s="840"/>
      <c r="X24" s="1213"/>
    </row>
    <row r="25" spans="1:29" ht="15" customHeight="1">
      <c r="A25" s="1241"/>
      <c r="B25" s="1241"/>
      <c r="C25" s="1241"/>
      <c r="D25" s="1241"/>
      <c r="E25" s="982"/>
      <c r="F25" s="982"/>
      <c r="G25" s="987"/>
      <c r="H25" s="984"/>
      <c r="I25" s="990"/>
      <c r="J25" s="988"/>
      <c r="K25" s="978"/>
      <c r="L25" s="540"/>
      <c r="M25" s="553" t="s">
        <v>5</v>
      </c>
      <c r="N25" s="551"/>
      <c r="O25" s="547"/>
      <c r="P25" s="547"/>
      <c r="Q25" s="547"/>
      <c r="R25" s="547"/>
      <c r="S25" s="575"/>
      <c r="T25" s="566"/>
      <c r="U25" s="565"/>
      <c r="V25" s="551"/>
      <c r="W25" s="551"/>
      <c r="X25" s="1214"/>
    </row>
    <row r="26" spans="1:29" s="477" customFormat="1" ht="15" customHeight="1">
      <c r="A26" s="1241"/>
      <c r="B26" s="1241"/>
      <c r="C26" s="1241"/>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41"/>
      <c r="B27" s="1241"/>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41"/>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5" t="s">
        <v>690</v>
      </c>
      <c r="N31" s="1205"/>
      <c r="O31" s="1205"/>
      <c r="P31" s="1205"/>
      <c r="Q31" s="1205"/>
      <c r="R31" s="1205"/>
      <c r="S31" s="1205"/>
      <c r="T31" s="1205"/>
      <c r="U31" s="1205"/>
      <c r="V31" s="1205"/>
      <c r="W31" s="1205"/>
      <c r="X31" s="1205"/>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6" t="s">
        <v>492</v>
      </c>
      <c r="G2" s="1207"/>
      <c r="H2" s="1208"/>
      <c r="I2" s="436"/>
    </row>
    <row r="3" spans="1:20" ht="3" customHeight="1"/>
    <row r="4" spans="1:20" s="190" customFormat="1" ht="11.25">
      <c r="A4" s="214"/>
      <c r="B4" s="214"/>
      <c r="C4" s="214"/>
      <c r="D4" s="214"/>
      <c r="F4" s="1158" t="s">
        <v>454</v>
      </c>
      <c r="G4" s="1158"/>
      <c r="H4" s="1158"/>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56.25">
      <c r="A9" s="1210"/>
      <c r="B9" s="214"/>
      <c r="C9" s="214"/>
      <c r="D9" s="214"/>
      <c r="F9" s="335" t="str">
        <f>"3." &amp;mergeValue(A9)</f>
        <v>3.1</v>
      </c>
      <c r="G9" s="417" t="s">
        <v>496</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196" t="s">
        <v>589</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0"/>
      <c r="B11" s="1210">
        <v>1</v>
      </c>
      <c r="C11" s="441"/>
      <c r="D11" s="441"/>
      <c r="F11" s="335" t="str">
        <f>"4."&amp;mergeValue(A11) &amp;"."&amp;mergeValue(B11)</f>
        <v>4.1.1</v>
      </c>
      <c r="G11" s="324" t="s">
        <v>593</v>
      </c>
      <c r="H11" s="317" t="str">
        <f>IF(region_name="","",region_name)</f>
        <v>Ставропольский край</v>
      </c>
      <c r="I11" s="196" t="s">
        <v>500</v>
      </c>
      <c r="J11" s="334"/>
      <c r="K11" s="214"/>
      <c r="L11" s="214"/>
      <c r="M11" s="214"/>
      <c r="N11" s="214"/>
      <c r="O11" s="214"/>
      <c r="P11" s="214"/>
      <c r="Q11" s="214"/>
      <c r="R11" s="214"/>
      <c r="S11" s="214"/>
      <c r="T11" s="214"/>
    </row>
    <row r="12" spans="1:20" s="190" customFormat="1" ht="22.5">
      <c r="A12" s="1210"/>
      <c r="B12" s="1210"/>
      <c r="C12" s="1210">
        <v>1</v>
      </c>
      <c r="D12" s="441"/>
      <c r="F12" s="335" t="str">
        <f>"4."&amp;mergeValue(A12) &amp;"."&amp;mergeValue(B12)&amp;"."&amp;mergeValue(C12)</f>
        <v>4.1.1.1</v>
      </c>
      <c r="G12" s="341" t="s">
        <v>498</v>
      </c>
      <c r="H12" s="317" t="str">
        <f>IF(Территории!H13="","","" &amp; Территории!H13 &amp; "")</f>
        <v>Город-курорт Ессентуки</v>
      </c>
      <c r="I12" s="196" t="s">
        <v>501</v>
      </c>
      <c r="J12" s="334"/>
      <c r="K12" s="214"/>
      <c r="L12" s="214"/>
      <c r="M12" s="214"/>
      <c r="N12" s="214"/>
      <c r="O12" s="214"/>
      <c r="P12" s="214"/>
      <c r="Q12" s="214"/>
      <c r="R12" s="214"/>
      <c r="S12" s="214"/>
      <c r="T12" s="214"/>
    </row>
    <row r="13" spans="1:20" s="190" customFormat="1" ht="56.25">
      <c r="A13" s="1210"/>
      <c r="B13" s="1210"/>
      <c r="C13" s="1210"/>
      <c r="D13" s="441">
        <v>1</v>
      </c>
      <c r="F13" s="335" t="str">
        <f>"4."&amp;mergeValue(A13) &amp;"."&amp;mergeValue(B13)&amp;"."&amp;mergeValue(C13)&amp;"."&amp;mergeValue(D13)</f>
        <v>4.1.1.1.1</v>
      </c>
      <c r="G13" s="420" t="s">
        <v>499</v>
      </c>
      <c r="H13" s="317" t="str">
        <f>IF(Территории!R14="","","" &amp; Территории!R14 &amp; "")</f>
        <v>Город-курорт Ессентуки (07710000)</v>
      </c>
      <c r="I13" s="1108" t="s">
        <v>592</v>
      </c>
      <c r="J13" s="334"/>
      <c r="K13" s="214"/>
      <c r="L13" s="214"/>
      <c r="M13" s="214"/>
      <c r="N13" s="214"/>
      <c r="O13" s="214"/>
      <c r="P13" s="214"/>
      <c r="Q13" s="214"/>
      <c r="R13" s="214"/>
      <c r="S13" s="214"/>
      <c r="T13" s="214"/>
    </row>
    <row r="14" spans="1:20" s="1009" customFormat="1" ht="45">
      <c r="A14" s="1210">
        <v>2</v>
      </c>
      <c r="B14" s="1015"/>
      <c r="C14" s="1015"/>
      <c r="D14" s="1015"/>
      <c r="F14" s="1031" t="str">
        <f>"2." &amp;mergeValue(A14)</f>
        <v>2.2</v>
      </c>
      <c r="G14" s="817" t="s">
        <v>495</v>
      </c>
      <c r="H14" s="1111" t="str">
        <f>IF('Перечень тарифов'!R26="","наименование отсутствует","" &amp; 'Перечень тарифов'!R26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10"/>
      <c r="B15" s="1015"/>
      <c r="C15" s="1015"/>
      <c r="D15" s="1015"/>
      <c r="F15" s="1031" t="str">
        <f>"3." &amp;mergeValue(A15)</f>
        <v>3.2</v>
      </c>
      <c r="G15" s="817" t="s">
        <v>496</v>
      </c>
      <c r="H15" s="1111" t="str">
        <f>IF('Перечень тарифов'!F26="","наименование отсутствует","" &amp; 'Перечень тарифов'!F26 &amp; "")</f>
        <v>Производство. Теплоноситель; Передача. Теплоноситель; Сбыт. Теплоноситель</v>
      </c>
      <c r="I15" s="818" t="s">
        <v>589</v>
      </c>
      <c r="J15" s="617"/>
      <c r="K15" s="1015"/>
      <c r="L15" s="1015"/>
      <c r="M15" s="1015"/>
      <c r="N15" s="1015"/>
      <c r="O15" s="1015"/>
      <c r="P15" s="1015"/>
      <c r="Q15" s="1015"/>
      <c r="R15" s="1015"/>
      <c r="S15" s="1015"/>
      <c r="T15" s="1015"/>
    </row>
    <row r="16" spans="1:20" s="1009" customFormat="1" ht="22.5">
      <c r="A16" s="1210"/>
      <c r="B16" s="1015"/>
      <c r="C16" s="1015"/>
      <c r="D16" s="1015"/>
      <c r="F16" s="1031" t="str">
        <f>"4."&amp;mergeValue(A16)</f>
        <v>4.2</v>
      </c>
      <c r="G16" s="817" t="s">
        <v>497</v>
      </c>
      <c r="H16" s="1118" t="s">
        <v>458</v>
      </c>
      <c r="I16" s="818"/>
      <c r="J16" s="617"/>
      <c r="K16" s="1015"/>
      <c r="L16" s="1015"/>
      <c r="M16" s="1015"/>
      <c r="N16" s="1015"/>
      <c r="O16" s="1015"/>
      <c r="P16" s="1015"/>
      <c r="Q16" s="1015"/>
      <c r="R16" s="1015"/>
      <c r="S16" s="1015"/>
      <c r="T16" s="1015"/>
    </row>
    <row r="17" spans="1:20" s="1009" customFormat="1" ht="18.75">
      <c r="A17" s="1210"/>
      <c r="B17" s="1210">
        <v>1</v>
      </c>
      <c r="C17" s="1107"/>
      <c r="D17" s="1107"/>
      <c r="F17" s="1031" t="str">
        <f>"4."&amp;mergeValue(A17) &amp;"."&amp;mergeValue(B17)</f>
        <v>4.2.1</v>
      </c>
      <c r="G17" s="832" t="s">
        <v>593</v>
      </c>
      <c r="H17" s="1111" t="str">
        <f>IF(region_name="","",region_name)</f>
        <v>Ставропольский край</v>
      </c>
      <c r="I17" s="818" t="s">
        <v>500</v>
      </c>
      <c r="J17" s="617"/>
      <c r="K17" s="1015"/>
      <c r="L17" s="1015"/>
      <c r="M17" s="1015"/>
      <c r="N17" s="1015"/>
      <c r="O17" s="1015"/>
      <c r="P17" s="1015"/>
      <c r="Q17" s="1015"/>
      <c r="R17" s="1015"/>
      <c r="S17" s="1015"/>
      <c r="T17" s="1015"/>
    </row>
    <row r="18" spans="1:20" s="1009" customFormat="1" ht="22.5">
      <c r="A18" s="1210"/>
      <c r="B18" s="1210"/>
      <c r="C18" s="1210">
        <v>1</v>
      </c>
      <c r="D18" s="1107"/>
      <c r="F18" s="1031" t="str">
        <f>"4."&amp;mergeValue(A18) &amp;"."&amp;mergeValue(B18)&amp;"."&amp;mergeValue(C18)</f>
        <v>4.2.1.1</v>
      </c>
      <c r="G18" s="819" t="s">
        <v>498</v>
      </c>
      <c r="H18" s="1111" t="str">
        <f>IF(Территории!H13="","","" &amp; Территории!H13 &amp; "")</f>
        <v>Город-курорт Ессентуки</v>
      </c>
      <c r="I18" s="818" t="s">
        <v>501</v>
      </c>
      <c r="J18" s="617"/>
      <c r="K18" s="1015"/>
      <c r="L18" s="1015"/>
      <c r="M18" s="1015"/>
      <c r="N18" s="1015"/>
      <c r="O18" s="1015"/>
      <c r="P18" s="1015"/>
      <c r="Q18" s="1015"/>
      <c r="R18" s="1015"/>
      <c r="S18" s="1015"/>
      <c r="T18" s="1015"/>
    </row>
    <row r="19" spans="1:20" s="1009" customFormat="1" ht="56.25">
      <c r="A19" s="1210"/>
      <c r="B19" s="1210"/>
      <c r="C19" s="1210"/>
      <c r="D19" s="1107">
        <v>1</v>
      </c>
      <c r="F19" s="1031" t="str">
        <f>"4."&amp;mergeValue(A19) &amp;"."&amp;mergeValue(B19)&amp;"."&amp;mergeValue(C19)&amp;"."&amp;mergeValue(D19)</f>
        <v>4.2.1.1.1</v>
      </c>
      <c r="G19" s="820" t="s">
        <v>499</v>
      </c>
      <c r="H19" s="1111" t="str">
        <f>IF(Территории!R14="","","" &amp; Территории!R14 &amp; "")</f>
        <v>Город-курорт Ессентуки (07710000)</v>
      </c>
      <c r="I19" s="1108" t="s">
        <v>592</v>
      </c>
      <c r="J19" s="617"/>
      <c r="K19" s="1015"/>
      <c r="L19" s="1015"/>
      <c r="M19" s="1015"/>
      <c r="N19" s="1015"/>
      <c r="O19" s="1015"/>
      <c r="P19" s="1015"/>
      <c r="Q19" s="1015"/>
      <c r="R19" s="1015"/>
      <c r="S19" s="1015"/>
      <c r="T19" s="1015"/>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5" t="s">
        <v>594</v>
      </c>
      <c r="H21" s="1205"/>
      <c r="I21" s="226"/>
      <c r="J21" s="327"/>
      <c r="K21" s="327"/>
      <c r="L21" s="327"/>
      <c r="M21" s="327"/>
      <c r="N21" s="327"/>
      <c r="O21" s="327"/>
      <c r="P21" s="327"/>
      <c r="Q21" s="327"/>
      <c r="R21" s="327"/>
      <c r="S21" s="327"/>
      <c r="T21" s="327"/>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8" t="s">
        <v>731</v>
      </c>
      <c r="E5" s="1238"/>
      <c r="F5" s="1238"/>
      <c r="G5" s="438"/>
    </row>
    <row r="6" spans="1:16" ht="3" customHeight="1">
      <c r="C6" s="86"/>
      <c r="D6" s="37"/>
      <c r="E6" s="84"/>
      <c r="F6" s="83"/>
      <c r="G6" s="286"/>
    </row>
    <row r="7" spans="1:16">
      <c r="C7" s="86"/>
      <c r="D7" s="1222" t="s">
        <v>454</v>
      </c>
      <c r="E7" s="1222"/>
      <c r="F7" s="1222"/>
      <c r="G7" s="1282" t="s">
        <v>455</v>
      </c>
    </row>
    <row r="8" spans="1:16">
      <c r="C8" s="86"/>
      <c r="D8" s="103" t="s">
        <v>92</v>
      </c>
      <c r="E8" s="113" t="s">
        <v>457</v>
      </c>
      <c r="F8" s="113" t="s">
        <v>456</v>
      </c>
      <c r="G8" s="1282"/>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12" t="s">
        <v>598</v>
      </c>
    </row>
    <row r="13" spans="1:16" ht="15" customHeight="1">
      <c r="A13" s="285"/>
      <c r="C13" s="86"/>
      <c r="D13" s="114"/>
      <c r="E13" s="301" t="s">
        <v>328</v>
      </c>
      <c r="F13" s="298"/>
      <c r="G13" s="1214"/>
    </row>
    <row r="14" spans="1:16">
      <c r="A14" s="285"/>
      <c r="C14" s="86"/>
      <c r="D14" s="187" t="s">
        <v>329</v>
      </c>
      <c r="E14" s="287" t="s">
        <v>695</v>
      </c>
      <c r="F14" s="295" t="s">
        <v>458</v>
      </c>
      <c r="G14" s="791"/>
    </row>
    <row r="15" spans="1:16" ht="42.95" customHeight="1">
      <c r="A15" s="285"/>
      <c r="C15" s="86"/>
      <c r="D15" s="187" t="s">
        <v>443</v>
      </c>
      <c r="E15" s="289"/>
      <c r="F15" s="1099"/>
      <c r="G15" s="1212" t="s">
        <v>696</v>
      </c>
    </row>
    <row r="16" spans="1:16" s="801" customFormat="1" ht="15" customHeight="1">
      <c r="A16" s="805"/>
      <c r="B16" s="186"/>
      <c r="C16" s="688"/>
      <c r="D16" s="826"/>
      <c r="E16" s="829" t="s">
        <v>328</v>
      </c>
      <c r="F16" s="792"/>
      <c r="G16" s="1214"/>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44.14062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6" t="s">
        <v>492</v>
      </c>
      <c r="G2" s="1207"/>
      <c r="H2" s="1208"/>
      <c r="I2" s="808"/>
    </row>
    <row r="3" spans="1:20" ht="3" customHeight="1"/>
    <row r="4" spans="1:20" s="1009" customFormat="1" ht="11.25">
      <c r="A4" s="1015"/>
      <c r="B4" s="1015"/>
      <c r="C4" s="1015"/>
      <c r="D4" s="1015"/>
      <c r="F4" s="1158" t="s">
        <v>454</v>
      </c>
      <c r="G4" s="1158"/>
      <c r="H4" s="1158"/>
      <c r="I4" s="1209"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8" t="s">
        <v>442</v>
      </c>
      <c r="I5" s="1209"/>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11" t="str">
        <f>IF(dateCh="","",dateCh)</f>
        <v>24.12.2018</v>
      </c>
      <c r="I7" s="818" t="s">
        <v>494</v>
      </c>
      <c r="J7" s="617"/>
      <c r="K7" s="1015"/>
      <c r="L7" s="1015"/>
      <c r="M7" s="1015"/>
      <c r="N7" s="1015"/>
      <c r="O7" s="1015"/>
      <c r="P7" s="1015"/>
      <c r="Q7" s="1015"/>
      <c r="R7" s="1015"/>
      <c r="S7" s="1015"/>
      <c r="T7" s="1015"/>
    </row>
    <row r="8" spans="1:20" s="1009" customFormat="1" ht="45">
      <c r="A8" s="1210">
        <v>1</v>
      </c>
      <c r="B8" s="1015"/>
      <c r="C8" s="1015"/>
      <c r="D8" s="1015"/>
      <c r="F8" s="1031" t="str">
        <f>"2." &amp;mergeValue(A8)</f>
        <v>2.1</v>
      </c>
      <c r="G8" s="817" t="s">
        <v>495</v>
      </c>
      <c r="H8" s="1111"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87.75" customHeight="1">
      <c r="A9" s="1210"/>
      <c r="B9" s="1015"/>
      <c r="C9" s="1015"/>
      <c r="D9" s="1015"/>
      <c r="F9" s="1031" t="str">
        <f>"3." &amp;mergeValue(A9)</f>
        <v>3.1</v>
      </c>
      <c r="G9" s="817" t="s">
        <v>496</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818" t="s">
        <v>589</v>
      </c>
      <c r="J9" s="617"/>
      <c r="K9" s="1015"/>
      <c r="L9" s="1015"/>
      <c r="M9" s="1015"/>
      <c r="N9" s="1015"/>
      <c r="O9" s="1015"/>
      <c r="P9" s="1015"/>
      <c r="Q9" s="1015"/>
      <c r="R9" s="1015"/>
      <c r="S9" s="1015"/>
      <c r="T9" s="1015"/>
    </row>
    <row r="10" spans="1:20" s="1009" customFormat="1" ht="22.5">
      <c r="A10" s="1210"/>
      <c r="B10" s="1015"/>
      <c r="C10" s="1015"/>
      <c r="D10" s="1015"/>
      <c r="F10" s="1031" t="str">
        <f>"4."&amp;mergeValue(A10)</f>
        <v>4.1</v>
      </c>
      <c r="G10" s="817" t="s">
        <v>497</v>
      </c>
      <c r="H10" s="1118" t="s">
        <v>458</v>
      </c>
      <c r="I10" s="818"/>
      <c r="J10" s="617"/>
      <c r="K10" s="1015"/>
      <c r="L10" s="1015"/>
      <c r="M10" s="1015"/>
      <c r="N10" s="1015"/>
      <c r="O10" s="1015"/>
      <c r="P10" s="1015"/>
      <c r="Q10" s="1015"/>
      <c r="R10" s="1015"/>
      <c r="S10" s="1015"/>
      <c r="T10" s="1015"/>
    </row>
    <row r="11" spans="1:20" s="1009" customFormat="1" ht="18.75">
      <c r="A11" s="1210"/>
      <c r="B11" s="1210">
        <v>1</v>
      </c>
      <c r="C11" s="1107"/>
      <c r="D11" s="1107"/>
      <c r="F11" s="1031" t="str">
        <f>"4."&amp;mergeValue(A11) &amp;"."&amp;mergeValue(B11)</f>
        <v>4.1.1</v>
      </c>
      <c r="G11" s="832" t="s">
        <v>593</v>
      </c>
      <c r="H11" s="1111" t="str">
        <f>IF(region_name="","",region_name)</f>
        <v>Ставропольский край</v>
      </c>
      <c r="I11" s="818" t="s">
        <v>500</v>
      </c>
      <c r="J11" s="617"/>
      <c r="K11" s="1015"/>
      <c r="L11" s="1015"/>
      <c r="M11" s="1015"/>
      <c r="N11" s="1015"/>
      <c r="O11" s="1015"/>
      <c r="P11" s="1015"/>
      <c r="Q11" s="1015"/>
      <c r="R11" s="1015"/>
      <c r="S11" s="1015"/>
      <c r="T11" s="1015"/>
    </row>
    <row r="12" spans="1:20" s="1009" customFormat="1" ht="22.5">
      <c r="A12" s="1210"/>
      <c r="B12" s="1210"/>
      <c r="C12" s="1210">
        <v>1</v>
      </c>
      <c r="D12" s="1107"/>
      <c r="F12" s="1031" t="str">
        <f>"4."&amp;mergeValue(A12) &amp;"."&amp;mergeValue(B12)&amp;"."&amp;mergeValue(C12)</f>
        <v>4.1.1.1</v>
      </c>
      <c r="G12" s="819" t="s">
        <v>498</v>
      </c>
      <c r="H12" s="1111" t="str">
        <f>IF(Территории!H13="","","" &amp; Территории!H13 &amp; "")</f>
        <v>Город-курорт Ессентуки</v>
      </c>
      <c r="I12" s="818" t="s">
        <v>501</v>
      </c>
      <c r="J12" s="617"/>
      <c r="K12" s="1015"/>
      <c r="L12" s="1015"/>
      <c r="M12" s="1015"/>
      <c r="N12" s="1015"/>
      <c r="O12" s="1015"/>
      <c r="P12" s="1015"/>
      <c r="Q12" s="1015"/>
      <c r="R12" s="1015"/>
      <c r="S12" s="1015"/>
      <c r="T12" s="1015"/>
    </row>
    <row r="13" spans="1:20" s="1009" customFormat="1" ht="56.25">
      <c r="A13" s="1210"/>
      <c r="B13" s="1210"/>
      <c r="C13" s="1210"/>
      <c r="D13" s="1107">
        <v>1</v>
      </c>
      <c r="F13" s="1031" t="str">
        <f>"4."&amp;mergeValue(A13) &amp;"."&amp;mergeValue(B13)&amp;"."&amp;mergeValue(C13)&amp;"."&amp;mergeValue(D13)</f>
        <v>4.1.1.1.1</v>
      </c>
      <c r="G13" s="820" t="s">
        <v>499</v>
      </c>
      <c r="H13" s="1111" t="str">
        <f>IF(Территории!R14="","","" &amp; Территории!R14 &amp; "")</f>
        <v>Город-курорт Ессентуки (07710000)</v>
      </c>
      <c r="I13" s="1108" t="s">
        <v>592</v>
      </c>
      <c r="J13" s="617"/>
      <c r="K13" s="1015"/>
      <c r="L13" s="1015"/>
      <c r="M13" s="1015"/>
      <c r="N13" s="1015"/>
      <c r="O13" s="1015"/>
      <c r="P13" s="1015"/>
      <c r="Q13" s="1015"/>
      <c r="R13" s="1015"/>
      <c r="S13" s="1015"/>
      <c r="T13" s="1015"/>
    </row>
    <row r="14" spans="1:20" s="1009" customFormat="1" ht="45">
      <c r="A14" s="1210">
        <v>2</v>
      </c>
      <c r="B14" s="1015"/>
      <c r="C14" s="1015"/>
      <c r="D14" s="1015"/>
      <c r="F14" s="1031" t="str">
        <f>"2." &amp;mergeValue(A14)</f>
        <v>2.2</v>
      </c>
      <c r="G14" s="817" t="s">
        <v>495</v>
      </c>
      <c r="H14" s="1111" t="str">
        <f>IF('Перечень тарифов'!R26="","наименование отсутствует","" &amp; 'Перечень тарифов'!R26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10"/>
      <c r="B15" s="1015"/>
      <c r="C15" s="1015"/>
      <c r="D15" s="1015"/>
      <c r="F15" s="1031" t="str">
        <f>"3." &amp;mergeValue(A15)</f>
        <v>3.2</v>
      </c>
      <c r="G15" s="817" t="s">
        <v>496</v>
      </c>
      <c r="H15" s="1111" t="str">
        <f>IF('Перечень тарифов'!F26="","наименование отсутствует","" &amp; 'Перечень тарифов'!F26 &amp; "")</f>
        <v>Производство. Теплоноситель; Передача. Теплоноситель; Сбыт. Теплоноситель</v>
      </c>
      <c r="I15" s="818" t="s">
        <v>589</v>
      </c>
      <c r="J15" s="617"/>
      <c r="K15" s="1015"/>
      <c r="L15" s="1015"/>
      <c r="M15" s="1015"/>
      <c r="N15" s="1015"/>
      <c r="O15" s="1015"/>
      <c r="P15" s="1015"/>
      <c r="Q15" s="1015"/>
      <c r="R15" s="1015"/>
      <c r="S15" s="1015"/>
      <c r="T15" s="1015"/>
    </row>
    <row r="16" spans="1:20" s="1009" customFormat="1" ht="22.5">
      <c r="A16" s="1210"/>
      <c r="B16" s="1015"/>
      <c r="C16" s="1015"/>
      <c r="D16" s="1015"/>
      <c r="F16" s="1031" t="str">
        <f>"4."&amp;mergeValue(A16)</f>
        <v>4.2</v>
      </c>
      <c r="G16" s="817" t="s">
        <v>497</v>
      </c>
      <c r="H16" s="1118" t="s">
        <v>458</v>
      </c>
      <c r="I16" s="818"/>
      <c r="J16" s="617"/>
      <c r="K16" s="1015"/>
      <c r="L16" s="1015"/>
      <c r="M16" s="1015"/>
      <c r="N16" s="1015"/>
      <c r="O16" s="1015"/>
      <c r="P16" s="1015"/>
      <c r="Q16" s="1015"/>
      <c r="R16" s="1015"/>
      <c r="S16" s="1015"/>
      <c r="T16" s="1015"/>
    </row>
    <row r="17" spans="1:20" s="1009" customFormat="1" ht="18.75">
      <c r="A17" s="1210"/>
      <c r="B17" s="1210">
        <v>1</v>
      </c>
      <c r="C17" s="1107"/>
      <c r="D17" s="1107"/>
      <c r="F17" s="1031" t="str">
        <f>"4."&amp;mergeValue(A17) &amp;"."&amp;mergeValue(B17)</f>
        <v>4.2.1</v>
      </c>
      <c r="G17" s="832" t="s">
        <v>593</v>
      </c>
      <c r="H17" s="1111" t="str">
        <f>IF(region_name="","",region_name)</f>
        <v>Ставропольский край</v>
      </c>
      <c r="I17" s="818" t="s">
        <v>500</v>
      </c>
      <c r="J17" s="617"/>
      <c r="K17" s="1015"/>
      <c r="L17" s="1015"/>
      <c r="M17" s="1015"/>
      <c r="N17" s="1015"/>
      <c r="O17" s="1015"/>
      <c r="P17" s="1015"/>
      <c r="Q17" s="1015"/>
      <c r="R17" s="1015"/>
      <c r="S17" s="1015"/>
      <c r="T17" s="1015"/>
    </row>
    <row r="18" spans="1:20" s="1009" customFormat="1" ht="22.5">
      <c r="A18" s="1210"/>
      <c r="B18" s="1210"/>
      <c r="C18" s="1210">
        <v>1</v>
      </c>
      <c r="D18" s="1107"/>
      <c r="F18" s="1031" t="str">
        <f>"4."&amp;mergeValue(A18) &amp;"."&amp;mergeValue(B18)&amp;"."&amp;mergeValue(C18)</f>
        <v>4.2.1.1</v>
      </c>
      <c r="G18" s="819" t="s">
        <v>498</v>
      </c>
      <c r="H18" s="1111" t="str">
        <f>IF(Территории!H13="","","" &amp; Территории!H13 &amp; "")</f>
        <v>Город-курорт Ессентуки</v>
      </c>
      <c r="I18" s="818" t="s">
        <v>501</v>
      </c>
      <c r="J18" s="617"/>
      <c r="K18" s="1015"/>
      <c r="L18" s="1015"/>
      <c r="M18" s="1015"/>
      <c r="N18" s="1015"/>
      <c r="O18" s="1015"/>
      <c r="P18" s="1015"/>
      <c r="Q18" s="1015"/>
      <c r="R18" s="1015"/>
      <c r="S18" s="1015"/>
      <c r="T18" s="1015"/>
    </row>
    <row r="19" spans="1:20" s="1009" customFormat="1" ht="56.25">
      <c r="A19" s="1210"/>
      <c r="B19" s="1210"/>
      <c r="C19" s="1210"/>
      <c r="D19" s="1107">
        <v>1</v>
      </c>
      <c r="F19" s="1031" t="str">
        <f>"4."&amp;mergeValue(A19) &amp;"."&amp;mergeValue(B19)&amp;"."&amp;mergeValue(C19)&amp;"."&amp;mergeValue(D19)</f>
        <v>4.2.1.1.1</v>
      </c>
      <c r="G19" s="820" t="s">
        <v>499</v>
      </c>
      <c r="H19" s="1111" t="str">
        <f>IF(Территории!R14="","","" &amp; Территории!R14 &amp; "")</f>
        <v>Город-курорт Ессентуки (07710000)</v>
      </c>
      <c r="I19" s="1108" t="s">
        <v>592</v>
      </c>
      <c r="J19" s="617"/>
      <c r="K19" s="1015"/>
      <c r="L19" s="1015"/>
      <c r="M19" s="1015"/>
      <c r="N19" s="1015"/>
      <c r="O19" s="1015"/>
      <c r="P19" s="1015"/>
      <c r="Q19" s="1015"/>
      <c r="R19" s="1015"/>
      <c r="S19" s="1015"/>
      <c r="T19" s="1015"/>
    </row>
    <row r="20" spans="1:20" s="774" customFormat="1" ht="3" customHeight="1">
      <c r="A20" s="775"/>
      <c r="B20" s="775"/>
      <c r="C20" s="775"/>
      <c r="D20" s="775"/>
      <c r="F20" s="824"/>
      <c r="G20" s="418"/>
      <c r="H20" s="419"/>
      <c r="I20" s="985"/>
      <c r="J20" s="775"/>
      <c r="K20" s="775"/>
      <c r="L20" s="775"/>
      <c r="M20" s="775"/>
      <c r="N20" s="775"/>
      <c r="O20" s="775"/>
      <c r="P20" s="775"/>
      <c r="Q20" s="775"/>
      <c r="R20" s="775"/>
      <c r="S20" s="775"/>
      <c r="T20" s="775"/>
    </row>
    <row r="21" spans="1:20" s="774" customFormat="1" ht="15" customHeight="1">
      <c r="A21" s="775"/>
      <c r="B21" s="775"/>
      <c r="C21" s="775"/>
      <c r="D21" s="775"/>
      <c r="F21" s="824"/>
      <c r="G21" s="1205" t="s">
        <v>594</v>
      </c>
      <c r="H21" s="1205"/>
      <c r="I21" s="985"/>
      <c r="J21" s="775"/>
      <c r="K21" s="775"/>
      <c r="L21" s="775"/>
      <c r="M21" s="775"/>
      <c r="N21" s="775"/>
      <c r="O21" s="775"/>
      <c r="P21" s="775"/>
      <c r="Q21" s="775"/>
      <c r="R21" s="775"/>
      <c r="S21" s="775"/>
      <c r="T21" s="775"/>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9"/>
  <sheetViews>
    <sheetView showGridLines="0" topLeftCell="C4" zoomScaleNormal="100" workbookViewId="0">
      <selection activeCell="G41" sqref="G4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8" t="s">
        <v>697</v>
      </c>
      <c r="E5" s="1238"/>
      <c r="F5" s="1238"/>
      <c r="G5" s="1238"/>
      <c r="H5" s="1238"/>
      <c r="I5" s="336"/>
    </row>
    <row r="6" spans="1:9" ht="3" customHeight="1">
      <c r="C6" s="86"/>
      <c r="D6" s="37"/>
      <c r="E6" s="84"/>
      <c r="F6" s="84"/>
      <c r="G6" s="84"/>
      <c r="H6" s="83"/>
      <c r="I6" s="286"/>
    </row>
    <row r="7" spans="1:9" ht="21" customHeight="1">
      <c r="C7" s="86"/>
      <c r="D7" s="1222" t="s">
        <v>454</v>
      </c>
      <c r="E7" s="1222"/>
      <c r="F7" s="1222"/>
      <c r="G7" s="1222"/>
      <c r="H7" s="1222"/>
      <c r="I7" s="1282" t="s">
        <v>455</v>
      </c>
    </row>
    <row r="8" spans="1:9" ht="21" customHeight="1">
      <c r="C8" s="86"/>
      <c r="D8" s="103" t="s">
        <v>92</v>
      </c>
      <c r="E8" s="113" t="s">
        <v>457</v>
      </c>
      <c r="F8" s="113"/>
      <c r="G8" s="113" t="s">
        <v>442</v>
      </c>
      <c r="H8" s="113" t="s">
        <v>456</v>
      </c>
      <c r="I8" s="1282"/>
    </row>
    <row r="9" spans="1:9" ht="12" customHeight="1">
      <c r="C9" s="86"/>
      <c r="D9" s="42" t="s">
        <v>93</v>
      </c>
      <c r="E9" s="42" t="s">
        <v>49</v>
      </c>
      <c r="F9" s="42"/>
      <c r="G9" s="42" t="s">
        <v>50</v>
      </c>
      <c r="H9" s="42" t="s">
        <v>51</v>
      </c>
      <c r="I9" s="42" t="s">
        <v>68</v>
      </c>
    </row>
    <row r="10" spans="1:9">
      <c r="A10" s="285"/>
      <c r="C10" s="86"/>
      <c r="D10" s="187">
        <v>1</v>
      </c>
      <c r="E10" s="1284" t="s">
        <v>459</v>
      </c>
      <c r="F10" s="1284"/>
      <c r="G10" s="1284"/>
      <c r="H10" s="1284"/>
      <c r="I10" s="307"/>
    </row>
    <row r="11" spans="1:9" ht="20.100000000000001" customHeight="1">
      <c r="A11" s="285"/>
      <c r="C11" s="86"/>
      <c r="D11" s="187" t="s">
        <v>295</v>
      </c>
      <c r="E11" s="287" t="s">
        <v>460</v>
      </c>
      <c r="F11" s="295"/>
      <c r="G11" s="432" t="s">
        <v>1531</v>
      </c>
      <c r="H11" s="295" t="s">
        <v>458</v>
      </c>
      <c r="I11" s="196" t="s">
        <v>461</v>
      </c>
    </row>
    <row r="12" spans="1:9" ht="67.5">
      <c r="A12" s="285"/>
      <c r="C12" s="86"/>
      <c r="D12" s="187" t="s">
        <v>329</v>
      </c>
      <c r="E12" s="287" t="s">
        <v>462</v>
      </c>
      <c r="F12" s="295"/>
      <c r="G12" s="414" t="s">
        <v>1532</v>
      </c>
      <c r="H12" s="1092" t="s">
        <v>1551</v>
      </c>
      <c r="I12" s="415" t="s">
        <v>698</v>
      </c>
    </row>
    <row r="13" spans="1:9" ht="33.75">
      <c r="A13" s="285"/>
      <c r="B13" s="186">
        <v>3</v>
      </c>
      <c r="C13" s="86"/>
      <c r="D13" s="187">
        <v>2</v>
      </c>
      <c r="E13" s="352" t="s">
        <v>699</v>
      </c>
      <c r="F13" s="295"/>
      <c r="G13" s="295" t="s">
        <v>458</v>
      </c>
      <c r="H13" s="1092" t="s">
        <v>1552</v>
      </c>
      <c r="I13" s="416" t="s">
        <v>463</v>
      </c>
    </row>
    <row r="14" spans="1:9" ht="39" customHeight="1">
      <c r="A14" s="285"/>
      <c r="C14" s="86"/>
      <c r="D14" s="187">
        <v>3</v>
      </c>
      <c r="E14" s="1283" t="s">
        <v>700</v>
      </c>
      <c r="F14" s="1283"/>
      <c r="G14" s="1283"/>
      <c r="H14" s="1283"/>
      <c r="I14" s="413"/>
    </row>
    <row r="15" spans="1:9" ht="20.100000000000001" customHeight="1">
      <c r="A15" s="285"/>
      <c r="C15" s="86"/>
      <c r="D15" s="187" t="s">
        <v>444</v>
      </c>
      <c r="E15" s="296" t="s">
        <v>1533</v>
      </c>
      <c r="F15" s="295"/>
      <c r="G15" s="295" t="s">
        <v>458</v>
      </c>
      <c r="H15" s="1092" t="s">
        <v>1553</v>
      </c>
      <c r="I15" s="1212" t="s">
        <v>701</v>
      </c>
    </row>
    <row r="16" spans="1:9" ht="15" customHeight="1">
      <c r="A16" s="285"/>
      <c r="C16" s="86"/>
      <c r="D16" s="114"/>
      <c r="E16" s="300" t="s">
        <v>328</v>
      </c>
      <c r="F16" s="301"/>
      <c r="G16" s="301"/>
      <c r="H16" s="298"/>
      <c r="I16" s="1214"/>
    </row>
    <row r="17" spans="1:12" ht="69" customHeight="1">
      <c r="A17" s="285"/>
      <c r="B17" s="186">
        <v>3</v>
      </c>
      <c r="C17" s="86"/>
      <c r="D17" s="187">
        <v>4</v>
      </c>
      <c r="E17" s="1283" t="s">
        <v>702</v>
      </c>
      <c r="F17" s="1283"/>
      <c r="G17" s="1283"/>
      <c r="H17" s="1283"/>
      <c r="I17" s="413"/>
    </row>
    <row r="18" spans="1:12" ht="22.5">
      <c r="A18" s="285"/>
      <c r="C18" s="86"/>
      <c r="D18" s="187" t="s">
        <v>445</v>
      </c>
      <c r="E18" s="302" t="s">
        <v>464</v>
      </c>
      <c r="F18" s="295"/>
      <c r="G18" s="414" t="s">
        <v>1539</v>
      </c>
      <c r="H18" s="295" t="s">
        <v>458</v>
      </c>
      <c r="I18" s="1212" t="s">
        <v>482</v>
      </c>
    </row>
    <row r="19" spans="1:12" s="1063" customFormat="1" ht="45">
      <c r="A19" s="805"/>
      <c r="B19" s="186"/>
      <c r="C19" s="1112" t="s">
        <v>1528</v>
      </c>
      <c r="D19" s="187" t="s">
        <v>1534</v>
      </c>
      <c r="E19" s="302" t="str">
        <f>E18</f>
        <v>наименование НПА</v>
      </c>
      <c r="F19" s="295" t="s">
        <v>458</v>
      </c>
      <c r="G19" s="414" t="s">
        <v>1540</v>
      </c>
      <c r="H19" s="295" t="s">
        <v>458</v>
      </c>
      <c r="I19" s="1213"/>
      <c r="K19" s="831"/>
      <c r="L19" s="831"/>
    </row>
    <row r="20" spans="1:12" s="1063" customFormat="1" ht="90">
      <c r="A20" s="805"/>
      <c r="B20" s="186"/>
      <c r="C20" s="1112" t="s">
        <v>1528</v>
      </c>
      <c r="D20" s="187" t="s">
        <v>1535</v>
      </c>
      <c r="E20" s="302" t="str">
        <f>E19</f>
        <v>наименование НПА</v>
      </c>
      <c r="F20" s="295" t="s">
        <v>458</v>
      </c>
      <c r="G20" s="414" t="s">
        <v>1541</v>
      </c>
      <c r="H20" s="295" t="s">
        <v>458</v>
      </c>
      <c r="I20" s="1213"/>
      <c r="K20" s="831"/>
      <c r="L20" s="831"/>
    </row>
    <row r="21" spans="1:12" s="1063" customFormat="1" ht="67.5">
      <c r="A21" s="805"/>
      <c r="B21" s="186"/>
      <c r="C21" s="1112" t="s">
        <v>1528</v>
      </c>
      <c r="D21" s="187" t="s">
        <v>1536</v>
      </c>
      <c r="E21" s="302" t="str">
        <f>E20</f>
        <v>наименование НПА</v>
      </c>
      <c r="F21" s="295" t="s">
        <v>458</v>
      </c>
      <c r="G21" s="414" t="s">
        <v>1542</v>
      </c>
      <c r="H21" s="295" t="s">
        <v>458</v>
      </c>
      <c r="I21" s="1213"/>
      <c r="K21" s="831"/>
      <c r="L21" s="831"/>
    </row>
    <row r="22" spans="1:12" s="1063" customFormat="1" ht="34.5" customHeight="1">
      <c r="A22" s="805"/>
      <c r="B22" s="186"/>
      <c r="C22" s="1112" t="s">
        <v>1528</v>
      </c>
      <c r="D22" s="187" t="s">
        <v>1537</v>
      </c>
      <c r="E22" s="302" t="str">
        <f>E21</f>
        <v>наименование НПА</v>
      </c>
      <c r="F22" s="295" t="s">
        <v>458</v>
      </c>
      <c r="G22" s="414" t="s">
        <v>1543</v>
      </c>
      <c r="H22" s="295" t="s">
        <v>458</v>
      </c>
      <c r="I22" s="1213"/>
      <c r="K22" s="831"/>
      <c r="L22" s="831"/>
    </row>
    <row r="23" spans="1:12" s="1063" customFormat="1" ht="56.25">
      <c r="A23" s="805"/>
      <c r="B23" s="186"/>
      <c r="C23" s="1112" t="s">
        <v>1528</v>
      </c>
      <c r="D23" s="187" t="s">
        <v>1538</v>
      </c>
      <c r="E23" s="302" t="str">
        <f>E22</f>
        <v>наименование НПА</v>
      </c>
      <c r="F23" s="295" t="s">
        <v>458</v>
      </c>
      <c r="G23" s="414" t="s">
        <v>1544</v>
      </c>
      <c r="H23" s="295" t="s">
        <v>458</v>
      </c>
      <c r="I23" s="1213"/>
      <c r="K23" s="831"/>
      <c r="L23" s="831"/>
    </row>
    <row r="24" spans="1:12" ht="15" customHeight="1">
      <c r="A24" s="285"/>
      <c r="C24" s="86"/>
      <c r="D24" s="114"/>
      <c r="E24" s="300" t="s">
        <v>328</v>
      </c>
      <c r="F24" s="301"/>
      <c r="G24" s="301"/>
      <c r="H24" s="298"/>
      <c r="I24" s="1214"/>
    </row>
    <row r="25" spans="1:12" ht="30" customHeight="1">
      <c r="A25" s="285"/>
      <c r="B25" s="186">
        <v>3</v>
      </c>
      <c r="C25" s="86"/>
      <c r="D25" s="187">
        <v>5</v>
      </c>
      <c r="E25" s="1283" t="s">
        <v>703</v>
      </c>
      <c r="F25" s="1283"/>
      <c r="G25" s="1283"/>
      <c r="H25" s="1283"/>
      <c r="I25" s="413"/>
    </row>
    <row r="26" spans="1:12" ht="26.1" customHeight="1">
      <c r="A26" s="285"/>
      <c r="C26" s="86"/>
      <c r="D26" s="187" t="s">
        <v>446</v>
      </c>
      <c r="E26" s="1285" t="s">
        <v>704</v>
      </c>
      <c r="F26" s="1285"/>
      <c r="G26" s="1285"/>
      <c r="H26" s="1285"/>
      <c r="I26" s="413"/>
    </row>
    <row r="27" spans="1:12" ht="32.1" customHeight="1">
      <c r="A27" s="285"/>
      <c r="C27" s="86"/>
      <c r="D27" s="187" t="s">
        <v>447</v>
      </c>
      <c r="E27" s="303" t="s">
        <v>465</v>
      </c>
      <c r="F27" s="295"/>
      <c r="G27" s="414" t="s">
        <v>1545</v>
      </c>
      <c r="H27" s="295" t="s">
        <v>458</v>
      </c>
      <c r="I27" s="1212" t="s">
        <v>705</v>
      </c>
    </row>
    <row r="28" spans="1:12" ht="15" customHeight="1">
      <c r="A28" s="285"/>
      <c r="C28" s="86"/>
      <c r="D28" s="114"/>
      <c r="E28" s="301" t="s">
        <v>328</v>
      </c>
      <c r="F28" s="297"/>
      <c r="G28" s="297"/>
      <c r="H28" s="298"/>
      <c r="I28" s="1214"/>
    </row>
    <row r="29" spans="1:12" ht="14.25" customHeight="1">
      <c r="A29" s="285"/>
      <c r="C29" s="86"/>
      <c r="D29" s="187" t="s">
        <v>448</v>
      </c>
      <c r="E29" s="1285" t="s">
        <v>706</v>
      </c>
      <c r="F29" s="1285"/>
      <c r="G29" s="1285"/>
      <c r="H29" s="1285"/>
      <c r="I29" s="413"/>
    </row>
    <row r="30" spans="1:12" ht="42.95" customHeight="1">
      <c r="A30" s="285"/>
      <c r="C30" s="86"/>
      <c r="D30" s="187" t="s">
        <v>449</v>
      </c>
      <c r="E30" s="303" t="s">
        <v>467</v>
      </c>
      <c r="F30" s="295"/>
      <c r="G30" s="414" t="s">
        <v>1546</v>
      </c>
      <c r="H30" s="295" t="s">
        <v>458</v>
      </c>
      <c r="I30" s="1212" t="s">
        <v>599</v>
      </c>
    </row>
    <row r="31" spans="1:12" ht="15" customHeight="1">
      <c r="A31" s="285"/>
      <c r="C31" s="86"/>
      <c r="D31" s="114"/>
      <c r="E31" s="301" t="s">
        <v>328</v>
      </c>
      <c r="F31" s="297"/>
      <c r="G31" s="297"/>
      <c r="H31" s="298"/>
      <c r="I31" s="1214"/>
    </row>
    <row r="32" spans="1:12" ht="26.1" customHeight="1">
      <c r="A32" s="285"/>
      <c r="C32" s="86"/>
      <c r="D32" s="187" t="s">
        <v>450</v>
      </c>
      <c r="E32" s="1285" t="s">
        <v>707</v>
      </c>
      <c r="F32" s="1285"/>
      <c r="G32" s="1285"/>
      <c r="H32" s="1285"/>
      <c r="I32" s="413"/>
    </row>
    <row r="33" spans="1:12" ht="32.1" customHeight="1">
      <c r="A33" s="285"/>
      <c r="C33" s="86"/>
      <c r="D33" s="187" t="s">
        <v>451</v>
      </c>
      <c r="E33" s="303" t="s">
        <v>466</v>
      </c>
      <c r="F33" s="295"/>
      <c r="G33" s="306" t="s">
        <v>1549</v>
      </c>
      <c r="H33" s="295" t="s">
        <v>458</v>
      </c>
      <c r="I33" s="1212" t="s">
        <v>708</v>
      </c>
      <c r="K33" s="212" t="s">
        <v>1548</v>
      </c>
      <c r="L33" s="212" t="s">
        <v>1547</v>
      </c>
    </row>
    <row r="34" spans="1:12" ht="15" customHeight="1">
      <c r="A34" s="285"/>
      <c r="C34" s="86"/>
      <c r="D34" s="114"/>
      <c r="E34" s="301" t="s">
        <v>328</v>
      </c>
      <c r="F34" s="297"/>
      <c r="G34" s="297"/>
      <c r="H34" s="298"/>
      <c r="I34" s="1214"/>
    </row>
    <row r="35" spans="1:12" ht="49.5" customHeight="1">
      <c r="A35" s="285"/>
      <c r="B35" s="186">
        <v>3</v>
      </c>
      <c r="C35" s="86"/>
      <c r="D35" s="187" t="s">
        <v>69</v>
      </c>
      <c r="E35" s="1283" t="s">
        <v>710</v>
      </c>
      <c r="F35" s="1283"/>
      <c r="G35" s="1283"/>
      <c r="H35" s="1283"/>
      <c r="I35" s="413"/>
    </row>
    <row r="36" spans="1:12" ht="20.100000000000001" customHeight="1">
      <c r="A36" s="285"/>
      <c r="C36" s="86"/>
      <c r="D36" s="187" t="s">
        <v>452</v>
      </c>
      <c r="E36" s="296" t="s">
        <v>1550</v>
      </c>
      <c r="F36" s="295"/>
      <c r="G36" s="295" t="s">
        <v>458</v>
      </c>
      <c r="H36" s="1092" t="s">
        <v>1554</v>
      </c>
      <c r="I36" s="1212" t="s">
        <v>481</v>
      </c>
    </row>
    <row r="37" spans="1:12" ht="15" customHeight="1">
      <c r="A37" s="285"/>
      <c r="C37" s="86"/>
      <c r="D37" s="114"/>
      <c r="E37" s="300" t="s">
        <v>328</v>
      </c>
      <c r="F37" s="297"/>
      <c r="G37" s="297"/>
      <c r="H37" s="298"/>
      <c r="I37" s="1214"/>
    </row>
    <row r="38" spans="1:12" s="174" customFormat="1" ht="3" customHeight="1">
      <c r="A38" s="285"/>
      <c r="K38" s="290"/>
      <c r="L38" s="290"/>
    </row>
    <row r="39" spans="1:12" ht="24.75" customHeight="1">
      <c r="D39" s="299">
        <v>1</v>
      </c>
      <c r="E39" s="1205" t="s">
        <v>709</v>
      </c>
      <c r="F39" s="1205"/>
      <c r="G39" s="1205"/>
      <c r="H39" s="1205"/>
      <c r="I39" s="1205"/>
    </row>
  </sheetData>
  <sheetProtection password="FA9C" sheet="1" objects="1" scenarios="1" formatColumns="0" formatRows="0"/>
  <mergeCells count="18">
    <mergeCell ref="E39:I39"/>
    <mergeCell ref="E35:H35"/>
    <mergeCell ref="E26:H26"/>
    <mergeCell ref="E29:H29"/>
    <mergeCell ref="E32:H32"/>
    <mergeCell ref="I27:I28"/>
    <mergeCell ref="I30:I31"/>
    <mergeCell ref="I33:I34"/>
    <mergeCell ref="I36:I37"/>
    <mergeCell ref="I18:I24"/>
    <mergeCell ref="E25:H25"/>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7 I30 E33 E15 E18 E27 G30 I18 I36 E30 E36 I33 G12 I27 I15 E12 G18:G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6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477c0da1-b498-4e6e-b6b0-e30d7274a6e2"/>
    <hyperlink ref="H13" location="'Форма 4.8'!$H$13" tooltip="Кликните по гиперссылке, чтобы перейти по гиперссылке или отредактировать её" display="https://portal.eias.ru/Portal/DownloadPage.aspx?type=12&amp;guid=6acd1d89-7be9-4b70-b9c2-aae1ec94819e"/>
    <hyperlink ref="H15" location="'Форма 4.8'!$H$15" tooltip="Кликните по гиперссылке, чтобы перейти по гиперссылке или отредактировать её" display="https://portal.eias.ru/Portal/DownloadPage.aspx?type=12&amp;guid=1c449b7f-0aa6-4338-ba50-ecd900c2de7a"/>
    <hyperlink ref="H36" location="'Форма 4.8'!$H$36" tooltip="Кликните по гиперссылке, чтобы перейти по гиперссылке или отредактировать её" display="https://portal.eias.ru/Portal/DownloadPage.aspx?type=12&amp;guid=f646bd1f-9abc-4631-be7c-257ba20b5c8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6" t="s">
        <v>479</v>
      </c>
      <c r="E5" s="1286"/>
      <c r="F5" s="1286"/>
      <c r="G5" s="1286"/>
      <c r="H5" s="1286"/>
      <c r="I5" s="1286"/>
      <c r="J5" s="128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8" t="s">
        <v>454</v>
      </c>
      <c r="E8" s="1288"/>
      <c r="F8" s="1288"/>
      <c r="G8" s="1288"/>
      <c r="H8" s="1288"/>
      <c r="I8" s="1288"/>
      <c r="J8" s="1288"/>
      <c r="K8" s="1288" t="s">
        <v>455</v>
      </c>
    </row>
    <row r="9" spans="1:14">
      <c r="D9" s="1288" t="s">
        <v>92</v>
      </c>
      <c r="E9" s="1288" t="s">
        <v>483</v>
      </c>
      <c r="F9" s="1288"/>
      <c r="G9" s="1288" t="s">
        <v>484</v>
      </c>
      <c r="H9" s="1288"/>
      <c r="I9" s="1288"/>
      <c r="J9" s="1288"/>
      <c r="K9" s="1288"/>
    </row>
    <row r="10" spans="1:14" ht="22.5">
      <c r="D10" s="1288"/>
      <c r="E10" s="137" t="s">
        <v>485</v>
      </c>
      <c r="F10" s="137" t="s">
        <v>400</v>
      </c>
      <c r="G10" s="137" t="s">
        <v>400</v>
      </c>
      <c r="H10" s="137" t="s">
        <v>485</v>
      </c>
      <c r="I10" s="137" t="s">
        <v>486</v>
      </c>
      <c r="J10" s="137" t="s">
        <v>456</v>
      </c>
      <c r="K10" s="128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12"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4"/>
    </row>
    <row r="14" spans="1:14" ht="3" customHeight="1">
      <c r="A14" s="131"/>
      <c r="B14" s="131"/>
      <c r="C14" s="131"/>
    </row>
    <row r="15" spans="1:14" ht="27.75" customHeight="1">
      <c r="E15" s="1287" t="s">
        <v>595</v>
      </c>
      <c r="F15" s="1287"/>
      <c r="G15" s="1287"/>
      <c r="H15" s="1287"/>
      <c r="I15" s="1287"/>
      <c r="J15" s="128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7" t="s">
        <v>314</v>
      </c>
      <c r="E7" s="1169"/>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9" t="s">
        <v>315</v>
      </c>
      <c r="E15" s="128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3" sqref="E13"/>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6" t="s">
        <v>55</v>
      </c>
      <c r="E7" s="128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34.5" customHeight="1">
      <c r="C12" s="167" t="s">
        <v>1528</v>
      </c>
      <c r="D12" s="123">
        <v>1</v>
      </c>
      <c r="E12" s="124" t="s">
        <v>1530</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0" t="s">
        <v>56</v>
      </c>
      <c r="C2" s="1290"/>
      <c r="D2" s="1290"/>
      <c r="E2" s="440"/>
    </row>
    <row r="3" spans="2:5" ht="3" customHeight="1"/>
    <row r="4" spans="2:5" ht="21.75" customHeight="1" thickBot="1">
      <c r="B4" s="1131" t="s">
        <v>1</v>
      </c>
      <c r="C4" s="1131" t="s">
        <v>91</v>
      </c>
      <c r="D4" s="113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09"/>
      <c r="F9" s="1311"/>
      <c r="G9" s="1315" t="s">
        <v>85</v>
      </c>
      <c r="H9" s="1176"/>
      <c r="I9" s="1176">
        <v>1</v>
      </c>
      <c r="J9" s="1302"/>
      <c r="K9" s="1237" t="s">
        <v>85</v>
      </c>
      <c r="L9" s="1173"/>
      <c r="M9" s="1173" t="s">
        <v>93</v>
      </c>
      <c r="N9" s="1305"/>
      <c r="O9" s="1237" t="s">
        <v>85</v>
      </c>
      <c r="P9" s="1173"/>
      <c r="Q9" s="1173" t="s">
        <v>93</v>
      </c>
      <c r="R9" s="1306"/>
      <c r="S9" s="1237" t="s">
        <v>85</v>
      </c>
      <c r="T9" s="1089"/>
      <c r="U9" s="1089" t="s">
        <v>93</v>
      </c>
      <c r="V9" s="1117"/>
      <c r="W9" s="308"/>
    </row>
    <row r="10" spans="1:23" s="741" customFormat="1" ht="17.100000000000001" customHeight="1">
      <c r="A10" s="205"/>
      <c r="C10" s="159"/>
      <c r="D10" s="1176"/>
      <c r="E10" s="1309"/>
      <c r="F10" s="1311"/>
      <c r="G10" s="1315"/>
      <c r="H10" s="1176"/>
      <c r="I10" s="1176"/>
      <c r="J10" s="1302"/>
      <c r="K10" s="1237"/>
      <c r="L10" s="1173"/>
      <c r="M10" s="1173"/>
      <c r="N10" s="1305"/>
      <c r="O10" s="1237"/>
      <c r="P10" s="1173"/>
      <c r="Q10" s="1173"/>
      <c r="R10" s="1306"/>
      <c r="S10" s="1237"/>
      <c r="T10" s="1091"/>
      <c r="U10" s="746"/>
      <c r="V10" s="747" t="s">
        <v>717</v>
      </c>
      <c r="W10" s="748"/>
    </row>
    <row r="11" spans="1:23" s="102" customFormat="1" ht="17.100000000000001" customHeight="1">
      <c r="A11" s="205"/>
      <c r="C11" s="159"/>
      <c r="D11" s="1177"/>
      <c r="E11" s="1310"/>
      <c r="F11" s="1312"/>
      <c r="G11" s="1177"/>
      <c r="H11" s="1177"/>
      <c r="I11" s="1177"/>
      <c r="J11" s="1303"/>
      <c r="K11" s="1177"/>
      <c r="L11" s="1177"/>
      <c r="M11" s="1177"/>
      <c r="N11" s="1306"/>
      <c r="O11" s="1177"/>
      <c r="P11" s="1090"/>
      <c r="Q11" s="746"/>
      <c r="R11" s="747" t="s">
        <v>716</v>
      </c>
      <c r="S11" s="743"/>
      <c r="T11" s="743"/>
      <c r="U11" s="743"/>
      <c r="V11" s="743"/>
      <c r="W11" s="748"/>
    </row>
    <row r="12" spans="1:23" s="102" customFormat="1" ht="17.100000000000001" customHeight="1">
      <c r="A12" s="205"/>
      <c r="C12" s="159"/>
      <c r="D12" s="1177"/>
      <c r="E12" s="1310"/>
      <c r="F12" s="1312"/>
      <c r="G12" s="1177"/>
      <c r="H12" s="1177"/>
      <c r="I12" s="1177"/>
      <c r="J12" s="1303"/>
      <c r="K12" s="1177"/>
      <c r="L12" s="746"/>
      <c r="M12" s="747"/>
      <c r="N12" s="747" t="s">
        <v>412</v>
      </c>
      <c r="O12" s="747"/>
      <c r="P12" s="747"/>
      <c r="Q12" s="747"/>
      <c r="R12" s="747"/>
      <c r="S12" s="743"/>
      <c r="T12" s="743"/>
      <c r="U12" s="743"/>
      <c r="V12" s="743"/>
      <c r="W12" s="748"/>
    </row>
    <row r="13" spans="1:23" s="102" customFormat="1" ht="17.25" customHeight="1">
      <c r="A13" s="205"/>
      <c r="C13" s="159"/>
      <c r="D13" s="1177"/>
      <c r="E13" s="1310"/>
      <c r="F13" s="1312"/>
      <c r="G13" s="1177"/>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1"/>
      <c r="E15" s="1313"/>
      <c r="F15" s="1314"/>
      <c r="G15" s="1316"/>
      <c r="H15" s="1176"/>
      <c r="I15" s="1176">
        <v>1</v>
      </c>
      <c r="J15" s="1302"/>
      <c r="K15" s="1237" t="s">
        <v>85</v>
      </c>
      <c r="L15" s="1173"/>
      <c r="M15" s="1173" t="s">
        <v>93</v>
      </c>
      <c r="N15" s="1305"/>
      <c r="O15" s="1237" t="s">
        <v>85</v>
      </c>
      <c r="P15" s="1173"/>
      <c r="Q15" s="1173" t="s">
        <v>93</v>
      </c>
      <c r="R15" s="1306"/>
      <c r="S15" s="1237" t="s">
        <v>85</v>
      </c>
      <c r="T15" s="1089"/>
      <c r="U15" s="1089" t="s">
        <v>93</v>
      </c>
      <c r="V15" s="1117"/>
      <c r="W15" s="308"/>
    </row>
    <row r="16" spans="1:23" s="744" customFormat="1" ht="16.5" customHeight="1">
      <c r="A16" s="750"/>
      <c r="B16" s="745"/>
      <c r="C16" s="749"/>
      <c r="D16" s="1301"/>
      <c r="E16" s="1313"/>
      <c r="F16" s="1314"/>
      <c r="G16" s="1316"/>
      <c r="H16" s="1176"/>
      <c r="I16" s="1176"/>
      <c r="J16" s="1302"/>
      <c r="K16" s="1237"/>
      <c r="L16" s="1173"/>
      <c r="M16" s="1173"/>
      <c r="N16" s="1305"/>
      <c r="O16" s="1237"/>
      <c r="P16" s="1173"/>
      <c r="Q16" s="1173"/>
      <c r="R16" s="1306"/>
      <c r="S16" s="1237"/>
      <c r="T16" s="1091"/>
      <c r="U16" s="746"/>
      <c r="V16" s="747" t="s">
        <v>717</v>
      </c>
      <c r="W16" s="748"/>
    </row>
    <row r="17" spans="1:36" ht="17.100000000000001" customHeight="1">
      <c r="A17" s="205"/>
      <c r="B17" s="102"/>
      <c r="C17" s="159"/>
      <c r="D17" s="1301"/>
      <c r="E17" s="1313"/>
      <c r="F17" s="1314"/>
      <c r="G17" s="1316"/>
      <c r="H17" s="1176"/>
      <c r="I17" s="1176"/>
      <c r="J17" s="1303"/>
      <c r="K17" s="1237"/>
      <c r="L17" s="1173"/>
      <c r="M17" s="1173"/>
      <c r="N17" s="1306"/>
      <c r="O17" s="1237"/>
      <c r="P17" s="1090"/>
      <c r="Q17" s="746"/>
      <c r="R17" s="747" t="s">
        <v>716</v>
      </c>
      <c r="S17" s="743"/>
      <c r="T17" s="743"/>
      <c r="U17" s="743"/>
      <c r="V17" s="743"/>
      <c r="W17" s="748"/>
    </row>
    <row r="18" spans="1:36" ht="17.100000000000001" customHeight="1">
      <c r="A18" s="205"/>
      <c r="B18" s="102"/>
      <c r="C18" s="159"/>
      <c r="D18" s="1301"/>
      <c r="E18" s="1313"/>
      <c r="F18" s="1314"/>
      <c r="G18" s="1316"/>
      <c r="H18" s="1176"/>
      <c r="I18" s="1176"/>
      <c r="J18" s="1303"/>
      <c r="K18" s="1237"/>
      <c r="L18" s="746"/>
      <c r="M18" s="747"/>
      <c r="N18" s="747" t="s">
        <v>412</v>
      </c>
      <c r="O18" s="747"/>
      <c r="P18" s="747"/>
      <c r="Q18" s="747"/>
      <c r="R18" s="747"/>
      <c r="S18" s="743"/>
      <c r="T18" s="743"/>
      <c r="U18" s="743"/>
      <c r="V18" s="743"/>
      <c r="W18" s="748"/>
    </row>
    <row r="19" spans="1:36" ht="17.100000000000001" customHeight="1">
      <c r="A19" s="205"/>
      <c r="B19" s="102"/>
      <c r="C19" s="159"/>
      <c r="D19" s="1301"/>
      <c r="E19" s="1313"/>
      <c r="F19" s="1314"/>
      <c r="G19" s="1316"/>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4" t="s">
        <v>298</v>
      </c>
      <c r="P27" s="1304"/>
      <c r="Q27" s="1304"/>
      <c r="R27" s="1265" t="s">
        <v>270</v>
      </c>
      <c r="S27" s="1265"/>
      <c r="T27" s="1265"/>
      <c r="U27" s="1222" t="s">
        <v>341</v>
      </c>
      <c r="W27" s="1307"/>
    </row>
    <row r="28" spans="1:36" ht="17.100000000000001" customHeight="1">
      <c r="O28" s="1266" t="s">
        <v>606</v>
      </c>
      <c r="P28" s="1266" t="s">
        <v>271</v>
      </c>
      <c r="Q28" s="1266"/>
      <c r="R28" s="1265"/>
      <c r="S28" s="1265"/>
      <c r="T28" s="1265"/>
      <c r="U28" s="1222"/>
      <c r="W28" s="1307"/>
    </row>
    <row r="29" spans="1:36" ht="37.5" customHeight="1">
      <c r="O29" s="1266"/>
      <c r="P29" s="104" t="s">
        <v>607</v>
      </c>
      <c r="Q29" s="104" t="s">
        <v>6</v>
      </c>
      <c r="R29" s="105" t="s">
        <v>274</v>
      </c>
      <c r="S29" s="1267" t="s">
        <v>273</v>
      </c>
      <c r="T29" s="1267"/>
      <c r="U29" s="1222"/>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5" customFormat="1" ht="22.5">
      <c r="A31" s="1241">
        <v>1</v>
      </c>
      <c r="B31" s="849"/>
      <c r="C31" s="849"/>
      <c r="D31" s="849"/>
      <c r="E31" s="850"/>
      <c r="F31" s="851"/>
      <c r="G31" s="851"/>
      <c r="H31" s="851"/>
      <c r="I31" s="852"/>
      <c r="J31" s="847"/>
      <c r="K31" s="854"/>
      <c r="L31" s="595">
        <f>mergeValue(A31)</f>
        <v>1</v>
      </c>
      <c r="M31" s="643" t="s">
        <v>20</v>
      </c>
      <c r="N31" s="648"/>
      <c r="O31" s="1291"/>
      <c r="P31" s="1292"/>
      <c r="Q31" s="1292"/>
      <c r="R31" s="1292"/>
      <c r="S31" s="1292"/>
      <c r="T31" s="1292"/>
      <c r="U31" s="1292"/>
      <c r="V31" s="1293"/>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41"/>
      <c r="B32" s="1241">
        <v>1</v>
      </c>
      <c r="C32" s="849"/>
      <c r="D32" s="849"/>
      <c r="E32" s="851"/>
      <c r="F32" s="851"/>
      <c r="G32" s="851"/>
      <c r="H32" s="851"/>
      <c r="I32" s="846"/>
      <c r="J32" s="845"/>
      <c r="K32" s="848"/>
      <c r="L32" s="595" t="str">
        <f>mergeValue(A32) &amp;"."&amp; mergeValue(B32)</f>
        <v>1.1</v>
      </c>
      <c r="M32" s="548" t="s">
        <v>16</v>
      </c>
      <c r="N32" s="648"/>
      <c r="O32" s="1291"/>
      <c r="P32" s="1292"/>
      <c r="Q32" s="1292"/>
      <c r="R32" s="1292"/>
      <c r="S32" s="1292"/>
      <c r="T32" s="1292"/>
      <c r="U32" s="1292"/>
      <c r="V32" s="1293"/>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41"/>
      <c r="B33" s="1241"/>
      <c r="C33" s="1241">
        <v>1</v>
      </c>
      <c r="D33" s="849"/>
      <c r="E33" s="851"/>
      <c r="F33" s="851"/>
      <c r="G33" s="851"/>
      <c r="H33" s="851"/>
      <c r="I33" s="853"/>
      <c r="J33" s="845"/>
      <c r="K33" s="848"/>
      <c r="L33" s="595" t="str">
        <f>mergeValue(A33) &amp;"."&amp; mergeValue(B33)&amp;"."&amp; mergeValue(C33)</f>
        <v>1.1.1</v>
      </c>
      <c r="M33" s="549" t="s">
        <v>7</v>
      </c>
      <c r="N33" s="648"/>
      <c r="O33" s="1291"/>
      <c r="P33" s="1292"/>
      <c r="Q33" s="1292"/>
      <c r="R33" s="1292"/>
      <c r="S33" s="1292"/>
      <c r="T33" s="1292"/>
      <c r="U33" s="1292"/>
      <c r="V33" s="1293"/>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41"/>
      <c r="B34" s="1241"/>
      <c r="C34" s="1241"/>
      <c r="D34" s="1241">
        <v>1</v>
      </c>
      <c r="E34" s="851"/>
      <c r="F34" s="851"/>
      <c r="G34" s="851"/>
      <c r="H34" s="851"/>
      <c r="I34" s="853"/>
      <c r="J34" s="845"/>
      <c r="K34" s="848"/>
      <c r="L34" s="595" t="str">
        <f>mergeValue(A34) &amp;"."&amp; mergeValue(B34)&amp;"."&amp; mergeValue(C34)&amp;"."&amp; mergeValue(D34)</f>
        <v>1.1.1.1</v>
      </c>
      <c r="M34" s="550" t="s">
        <v>22</v>
      </c>
      <c r="N34" s="648"/>
      <c r="O34" s="1291"/>
      <c r="P34" s="1292"/>
      <c r="Q34" s="1292"/>
      <c r="R34" s="1292"/>
      <c r="S34" s="1292"/>
      <c r="T34" s="1292"/>
      <c r="U34" s="1292"/>
      <c r="V34" s="1293"/>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41"/>
      <c r="B35" s="1241"/>
      <c r="C35" s="1241"/>
      <c r="D35" s="1241"/>
      <c r="E35" s="1241">
        <v>1</v>
      </c>
      <c r="F35" s="851"/>
      <c r="G35" s="851"/>
      <c r="H35" s="849">
        <v>1</v>
      </c>
      <c r="I35" s="1241">
        <v>1</v>
      </c>
      <c r="J35" s="851"/>
      <c r="K35" s="856"/>
      <c r="L35" s="595" t="str">
        <f>mergeValue(A35) &amp;"."&amp; mergeValue(B35)&amp;"."&amp; mergeValue(C35)&amp;"."&amp; mergeValue(D35)&amp;"."&amp; mergeValue(E35)</f>
        <v>1.1.1.1.1</v>
      </c>
      <c r="M35" s="556" t="s">
        <v>9</v>
      </c>
      <c r="N35" s="648"/>
      <c r="O35" s="1244"/>
      <c r="P35" s="1245"/>
      <c r="Q35" s="1245"/>
      <c r="R35" s="1245"/>
      <c r="S35" s="1245"/>
      <c r="T35" s="1245"/>
      <c r="U35" s="1245"/>
      <c r="V35" s="1246"/>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41"/>
      <c r="B36" s="1241"/>
      <c r="C36" s="1241"/>
      <c r="D36" s="1241"/>
      <c r="E36" s="1241"/>
      <c r="F36" s="1241">
        <v>1</v>
      </c>
      <c r="G36" s="849"/>
      <c r="H36" s="849"/>
      <c r="I36" s="1241"/>
      <c r="J36" s="1241">
        <v>1</v>
      </c>
      <c r="K36" s="857"/>
      <c r="L36" s="595" t="str">
        <f>mergeValue(A36) &amp;"."&amp; mergeValue(B36)&amp;"."&amp; mergeValue(C36)&amp;"."&amp; mergeValue(D36)&amp;"."&amp; mergeValue(E36)&amp;"."&amp; mergeValue(F36)</f>
        <v>1.1.1.1.1.1</v>
      </c>
      <c r="M36" s="557" t="s">
        <v>10</v>
      </c>
      <c r="N36" s="648"/>
      <c r="O36" s="1244"/>
      <c r="P36" s="1245"/>
      <c r="Q36" s="1245"/>
      <c r="R36" s="1245"/>
      <c r="S36" s="1245"/>
      <c r="T36" s="1245"/>
      <c r="U36" s="1245"/>
      <c r="V36" s="1246"/>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41"/>
      <c r="B37" s="1241"/>
      <c r="C37" s="1241"/>
      <c r="D37" s="1241"/>
      <c r="E37" s="1241"/>
      <c r="F37" s="1241"/>
      <c r="G37" s="849">
        <v>1</v>
      </c>
      <c r="H37" s="849"/>
      <c r="I37" s="1241"/>
      <c r="J37" s="1241"/>
      <c r="K37" s="857">
        <v>1</v>
      </c>
      <c r="L37" s="595" t="str">
        <f>mergeValue(A37) &amp;"."&amp; mergeValue(B37)&amp;"."&amp; mergeValue(C37)&amp;"."&amp; mergeValue(D37)&amp;"."&amp; mergeValue(E37)&amp;"."&amp; mergeValue(F37)&amp;"."&amp; mergeValue(G37)</f>
        <v>1.1.1.1.1.1.1</v>
      </c>
      <c r="M37" s="1071"/>
      <c r="N37" s="648"/>
      <c r="O37" s="564"/>
      <c r="P37" s="564"/>
      <c r="Q37" s="1096"/>
      <c r="R37" s="1236"/>
      <c r="S37" s="1237" t="s">
        <v>84</v>
      </c>
      <c r="T37" s="1236"/>
      <c r="U37" s="1237" t="s">
        <v>84</v>
      </c>
      <c r="V37" s="564"/>
      <c r="W37" s="1211"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41"/>
      <c r="B38" s="1241"/>
      <c r="C38" s="1241"/>
      <c r="D38" s="1241"/>
      <c r="E38" s="1241"/>
      <c r="F38" s="1241"/>
      <c r="G38" s="849"/>
      <c r="H38" s="849"/>
      <c r="I38" s="1241"/>
      <c r="J38" s="1241"/>
      <c r="K38" s="857"/>
      <c r="L38" s="602"/>
      <c r="M38" s="648"/>
      <c r="N38" s="648"/>
      <c r="O38" s="564"/>
      <c r="P38" s="564"/>
      <c r="Q38" s="586" t="str">
        <f>R37 &amp; "-" &amp; T37</f>
        <v>-</v>
      </c>
      <c r="R38" s="1236"/>
      <c r="S38" s="1237"/>
      <c r="T38" s="1236"/>
      <c r="U38" s="1237"/>
      <c r="V38" s="564"/>
      <c r="W38" s="1211"/>
      <c r="X38" s="587"/>
      <c r="Y38" s="591"/>
      <c r="Z38" s="591" t="str">
        <f t="shared" si="0"/>
        <v/>
      </c>
      <c r="AA38" s="591"/>
      <c r="AB38" s="591"/>
      <c r="AC38" s="591"/>
      <c r="AD38" s="587"/>
      <c r="AE38" s="587"/>
      <c r="AF38" s="587"/>
      <c r="AG38" s="587"/>
      <c r="AH38" s="587"/>
      <c r="AI38" s="587"/>
      <c r="AJ38" s="587"/>
    </row>
    <row r="39" spans="1:36" s="525" customFormat="1" ht="15" customHeight="1">
      <c r="A39" s="1241"/>
      <c r="B39" s="1241"/>
      <c r="C39" s="1241"/>
      <c r="D39" s="1241"/>
      <c r="E39" s="1241"/>
      <c r="F39" s="1241"/>
      <c r="G39" s="851"/>
      <c r="H39" s="849"/>
      <c r="I39" s="1241"/>
      <c r="J39" s="1241"/>
      <c r="K39" s="856"/>
      <c r="L39" s="540"/>
      <c r="M39" s="559" t="s">
        <v>25</v>
      </c>
      <c r="N39" s="566"/>
      <c r="O39" s="566"/>
      <c r="P39" s="566"/>
      <c r="Q39" s="566"/>
      <c r="R39" s="566"/>
      <c r="S39" s="566"/>
      <c r="T39" s="566"/>
      <c r="U39" s="566"/>
      <c r="V39" s="562"/>
      <c r="W39" s="121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41"/>
      <c r="B40" s="1241"/>
      <c r="C40" s="1241"/>
      <c r="D40" s="1241"/>
      <c r="E40" s="1241"/>
      <c r="F40" s="851"/>
      <c r="G40" s="851"/>
      <c r="H40" s="849"/>
      <c r="I40" s="124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41"/>
      <c r="B41" s="1241"/>
      <c r="C41" s="1241"/>
      <c r="D41" s="124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41"/>
      <c r="B42" s="1241"/>
      <c r="C42" s="124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41"/>
      <c r="B43" s="124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4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41">
        <v>1</v>
      </c>
      <c r="B49" s="867"/>
      <c r="C49" s="867"/>
      <c r="D49" s="867"/>
      <c r="E49" s="868"/>
      <c r="F49" s="869"/>
      <c r="G49" s="869"/>
      <c r="H49" s="869"/>
      <c r="I49" s="870"/>
      <c r="J49" s="865"/>
      <c r="K49" s="872"/>
      <c r="L49" s="595">
        <f>mergeValue(A49)</f>
        <v>1</v>
      </c>
      <c r="M49" s="643" t="s">
        <v>20</v>
      </c>
      <c r="N49" s="648"/>
      <c r="O49" s="1291"/>
      <c r="P49" s="1292"/>
      <c r="Q49" s="1292"/>
      <c r="R49" s="1292"/>
      <c r="S49" s="1292"/>
      <c r="T49" s="1292"/>
      <c r="U49" s="1292"/>
      <c r="V49" s="1293"/>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41"/>
      <c r="B50" s="1241">
        <v>1</v>
      </c>
      <c r="C50" s="867"/>
      <c r="D50" s="867"/>
      <c r="E50" s="869"/>
      <c r="F50" s="869"/>
      <c r="G50" s="869"/>
      <c r="H50" s="869"/>
      <c r="I50" s="864"/>
      <c r="J50" s="863"/>
      <c r="K50" s="866"/>
      <c r="L50" s="595" t="str">
        <f>mergeValue(A50) &amp;"."&amp; mergeValue(B50)</f>
        <v>1.1</v>
      </c>
      <c r="M50" s="548" t="s">
        <v>16</v>
      </c>
      <c r="N50" s="648"/>
      <c r="O50" s="1291"/>
      <c r="P50" s="1292"/>
      <c r="Q50" s="1292"/>
      <c r="R50" s="1292"/>
      <c r="S50" s="1292"/>
      <c r="T50" s="1292"/>
      <c r="U50" s="1292"/>
      <c r="V50" s="1293"/>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41"/>
      <c r="B51" s="1241"/>
      <c r="C51" s="1241">
        <v>1</v>
      </c>
      <c r="D51" s="867"/>
      <c r="E51" s="869"/>
      <c r="F51" s="869"/>
      <c r="G51" s="869"/>
      <c r="H51" s="869"/>
      <c r="I51" s="871"/>
      <c r="J51" s="863"/>
      <c r="K51" s="866"/>
      <c r="L51" s="595" t="str">
        <f>mergeValue(A51) &amp;"."&amp; mergeValue(B51)&amp;"."&amp; mergeValue(C51)</f>
        <v>1.1.1</v>
      </c>
      <c r="M51" s="549" t="s">
        <v>7</v>
      </c>
      <c r="N51" s="648"/>
      <c r="O51" s="1291"/>
      <c r="P51" s="1292"/>
      <c r="Q51" s="1292"/>
      <c r="R51" s="1292"/>
      <c r="S51" s="1292"/>
      <c r="T51" s="1292"/>
      <c r="U51" s="1292"/>
      <c r="V51" s="1293"/>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41"/>
      <c r="B52" s="1241"/>
      <c r="C52" s="1241"/>
      <c r="D52" s="1241">
        <v>1</v>
      </c>
      <c r="E52" s="869"/>
      <c r="F52" s="869"/>
      <c r="G52" s="869"/>
      <c r="H52" s="869"/>
      <c r="I52" s="871"/>
      <c r="J52" s="863"/>
      <c r="K52" s="866"/>
      <c r="L52" s="595" t="str">
        <f>mergeValue(A52) &amp;"."&amp; mergeValue(B52)&amp;"."&amp; mergeValue(C52)&amp;"."&amp; mergeValue(D52)</f>
        <v>1.1.1.1</v>
      </c>
      <c r="M52" s="550" t="s">
        <v>22</v>
      </c>
      <c r="N52" s="648"/>
      <c r="O52" s="1291"/>
      <c r="P52" s="1292"/>
      <c r="Q52" s="1292"/>
      <c r="R52" s="1292"/>
      <c r="S52" s="1292"/>
      <c r="T52" s="1292"/>
      <c r="U52" s="1292"/>
      <c r="V52" s="1293"/>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41"/>
      <c r="B53" s="1241"/>
      <c r="C53" s="1241"/>
      <c r="D53" s="1241"/>
      <c r="E53" s="1241">
        <v>1</v>
      </c>
      <c r="F53" s="869"/>
      <c r="G53" s="869"/>
      <c r="H53" s="867">
        <v>1</v>
      </c>
      <c r="I53" s="1241">
        <v>1</v>
      </c>
      <c r="J53" s="869"/>
      <c r="K53" s="874"/>
      <c r="L53" s="595" t="str">
        <f>mergeValue(A53) &amp;"."&amp; mergeValue(B53)&amp;"."&amp; mergeValue(C53)&amp;"."&amp; mergeValue(D53)&amp;"."&amp; mergeValue(E53)</f>
        <v>1.1.1.1.1</v>
      </c>
      <c r="M53" s="556" t="s">
        <v>9</v>
      </c>
      <c r="N53" s="648"/>
      <c r="O53" s="1244"/>
      <c r="P53" s="1245"/>
      <c r="Q53" s="1245"/>
      <c r="R53" s="1245"/>
      <c r="S53" s="1245"/>
      <c r="T53" s="1245"/>
      <c r="U53" s="1245"/>
      <c r="V53" s="1246"/>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41"/>
      <c r="B54" s="1241"/>
      <c r="C54" s="1241"/>
      <c r="D54" s="1241"/>
      <c r="E54" s="1241"/>
      <c r="F54" s="1241">
        <v>1</v>
      </c>
      <c r="G54" s="867"/>
      <c r="H54" s="867"/>
      <c r="I54" s="1241"/>
      <c r="J54" s="1241">
        <v>1</v>
      </c>
      <c r="K54" s="875"/>
      <c r="L54" s="595" t="str">
        <f>mergeValue(A54) &amp;"."&amp; mergeValue(B54)&amp;"."&amp; mergeValue(C54)&amp;"."&amp; mergeValue(D54)&amp;"."&amp; mergeValue(E54)&amp;"."&amp; mergeValue(F54)</f>
        <v>1.1.1.1.1.1</v>
      </c>
      <c r="M54" s="557" t="s">
        <v>10</v>
      </c>
      <c r="N54" s="648"/>
      <c r="O54" s="1244"/>
      <c r="P54" s="1245"/>
      <c r="Q54" s="1245"/>
      <c r="R54" s="1245"/>
      <c r="S54" s="1245"/>
      <c r="T54" s="1245"/>
      <c r="U54" s="1245"/>
      <c r="V54" s="1246"/>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41"/>
      <c r="B55" s="1241"/>
      <c r="C55" s="1241"/>
      <c r="D55" s="1241"/>
      <c r="E55" s="1241"/>
      <c r="F55" s="1241"/>
      <c r="G55" s="867">
        <v>1</v>
      </c>
      <c r="H55" s="867"/>
      <c r="I55" s="1241"/>
      <c r="J55" s="1241"/>
      <c r="K55" s="875">
        <v>1</v>
      </c>
      <c r="L55" s="595" t="str">
        <f>mergeValue(A55) &amp;"."&amp; mergeValue(B55)&amp;"."&amp; mergeValue(C55)&amp;"."&amp; mergeValue(D55)&amp;"."&amp; mergeValue(E55)&amp;"."&amp; mergeValue(F55)&amp;"."&amp; mergeValue(G55)</f>
        <v>1.1.1.1.1.1.1</v>
      </c>
      <c r="M55" s="1071"/>
      <c r="N55" s="648"/>
      <c r="O55" s="564"/>
      <c r="P55" s="564"/>
      <c r="Q55" s="1096"/>
      <c r="R55" s="1236"/>
      <c r="S55" s="1237" t="s">
        <v>84</v>
      </c>
      <c r="T55" s="1236"/>
      <c r="U55" s="1237" t="s">
        <v>84</v>
      </c>
      <c r="V55" s="564"/>
      <c r="W55" s="1211"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41"/>
      <c r="B56" s="1241"/>
      <c r="C56" s="1241"/>
      <c r="D56" s="1241"/>
      <c r="E56" s="1241"/>
      <c r="F56" s="1241"/>
      <c r="G56" s="867"/>
      <c r="H56" s="867"/>
      <c r="I56" s="1241"/>
      <c r="J56" s="1241"/>
      <c r="K56" s="875"/>
      <c r="L56" s="602"/>
      <c r="M56" s="648"/>
      <c r="N56" s="648"/>
      <c r="O56" s="564"/>
      <c r="P56" s="564"/>
      <c r="Q56" s="586" t="str">
        <f>R55 &amp; "-" &amp; T55</f>
        <v>-</v>
      </c>
      <c r="R56" s="1236"/>
      <c r="S56" s="1237"/>
      <c r="T56" s="1236"/>
      <c r="U56" s="1237"/>
      <c r="V56" s="564"/>
      <c r="W56" s="1211"/>
      <c r="X56" s="587"/>
      <c r="Y56" s="591"/>
      <c r="Z56" s="591" t="str">
        <f t="shared" si="1"/>
        <v/>
      </c>
      <c r="AA56" s="591"/>
      <c r="AB56" s="591"/>
      <c r="AC56" s="591"/>
      <c r="AD56" s="587"/>
      <c r="AE56" s="587"/>
      <c r="AF56" s="587"/>
      <c r="AG56" s="587"/>
      <c r="AH56" s="587"/>
      <c r="AI56" s="587"/>
      <c r="AJ56" s="587"/>
    </row>
    <row r="57" spans="1:36" s="525" customFormat="1" ht="15" customHeight="1">
      <c r="A57" s="1241"/>
      <c r="B57" s="1241"/>
      <c r="C57" s="1241"/>
      <c r="D57" s="1241"/>
      <c r="E57" s="1241"/>
      <c r="F57" s="1241"/>
      <c r="G57" s="869"/>
      <c r="H57" s="867"/>
      <c r="I57" s="1241"/>
      <c r="J57" s="1241"/>
      <c r="K57" s="874"/>
      <c r="L57" s="540"/>
      <c r="M57" s="559" t="s">
        <v>25</v>
      </c>
      <c r="N57" s="566"/>
      <c r="O57" s="566"/>
      <c r="P57" s="566"/>
      <c r="Q57" s="566"/>
      <c r="R57" s="566"/>
      <c r="S57" s="566"/>
      <c r="T57" s="566"/>
      <c r="U57" s="566"/>
      <c r="V57" s="562"/>
      <c r="W57" s="121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41"/>
      <c r="B58" s="1241"/>
      <c r="C58" s="1241"/>
      <c r="D58" s="1241"/>
      <c r="E58" s="1241"/>
      <c r="F58" s="869"/>
      <c r="G58" s="869"/>
      <c r="H58" s="867"/>
      <c r="I58" s="124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41"/>
      <c r="B59" s="1241"/>
      <c r="C59" s="1241"/>
      <c r="D59" s="124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41"/>
      <c r="B60" s="1241"/>
      <c r="C60" s="124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41"/>
      <c r="B61" s="124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4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41">
        <v>1</v>
      </c>
      <c r="B67" s="885"/>
      <c r="C67" s="885"/>
      <c r="D67" s="885"/>
      <c r="E67" s="886"/>
      <c r="F67" s="887"/>
      <c r="G67" s="887"/>
      <c r="H67" s="887"/>
      <c r="I67" s="888"/>
      <c r="J67" s="883"/>
      <c r="K67" s="890"/>
      <c r="L67" s="595">
        <f>mergeValue(A67)</f>
        <v>1</v>
      </c>
      <c r="M67" s="643" t="s">
        <v>20</v>
      </c>
      <c r="N67" s="648"/>
      <c r="O67" s="1291"/>
      <c r="P67" s="1292"/>
      <c r="Q67" s="1292"/>
      <c r="R67" s="1292"/>
      <c r="S67" s="1292"/>
      <c r="T67" s="1292"/>
      <c r="U67" s="1292"/>
      <c r="V67" s="1293"/>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41"/>
      <c r="B68" s="1241">
        <v>1</v>
      </c>
      <c r="C68" s="885"/>
      <c r="D68" s="885"/>
      <c r="E68" s="887"/>
      <c r="F68" s="887"/>
      <c r="G68" s="887"/>
      <c r="H68" s="887"/>
      <c r="I68" s="882"/>
      <c r="J68" s="881"/>
      <c r="K68" s="884"/>
      <c r="L68" s="595" t="str">
        <f>mergeValue(A68) &amp;"."&amp; mergeValue(B68)</f>
        <v>1.1</v>
      </c>
      <c r="M68" s="548" t="s">
        <v>16</v>
      </c>
      <c r="N68" s="648"/>
      <c r="O68" s="1291"/>
      <c r="P68" s="1292"/>
      <c r="Q68" s="1292"/>
      <c r="R68" s="1292"/>
      <c r="S68" s="1292"/>
      <c r="T68" s="1292"/>
      <c r="U68" s="1292"/>
      <c r="V68" s="1293"/>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41"/>
      <c r="B69" s="1241"/>
      <c r="C69" s="1241">
        <v>1</v>
      </c>
      <c r="D69" s="885"/>
      <c r="E69" s="887"/>
      <c r="F69" s="887"/>
      <c r="G69" s="887"/>
      <c r="H69" s="887"/>
      <c r="I69" s="889"/>
      <c r="J69" s="881"/>
      <c r="K69" s="884"/>
      <c r="L69" s="595" t="str">
        <f>mergeValue(A69) &amp;"."&amp; mergeValue(B69)&amp;"."&amp; mergeValue(C69)</f>
        <v>1.1.1</v>
      </c>
      <c r="M69" s="549" t="s">
        <v>7</v>
      </c>
      <c r="N69" s="648"/>
      <c r="O69" s="1291"/>
      <c r="P69" s="1292"/>
      <c r="Q69" s="1292"/>
      <c r="R69" s="1292"/>
      <c r="S69" s="1292"/>
      <c r="T69" s="1292"/>
      <c r="U69" s="1292"/>
      <c r="V69" s="1293"/>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41"/>
      <c r="B70" s="1241"/>
      <c r="C70" s="1241"/>
      <c r="D70" s="1241">
        <v>1</v>
      </c>
      <c r="E70" s="887"/>
      <c r="F70" s="887"/>
      <c r="G70" s="887"/>
      <c r="H70" s="887"/>
      <c r="I70" s="889"/>
      <c r="J70" s="881"/>
      <c r="K70" s="884"/>
      <c r="L70" s="595" t="str">
        <f>mergeValue(A70) &amp;"."&amp; mergeValue(B70)&amp;"."&amp; mergeValue(C70)&amp;"."&amp; mergeValue(D70)</f>
        <v>1.1.1.1</v>
      </c>
      <c r="M70" s="550" t="s">
        <v>22</v>
      </c>
      <c r="N70" s="648"/>
      <c r="O70" s="1291"/>
      <c r="P70" s="1292"/>
      <c r="Q70" s="1292"/>
      <c r="R70" s="1292"/>
      <c r="S70" s="1292"/>
      <c r="T70" s="1292"/>
      <c r="U70" s="1292"/>
      <c r="V70" s="1293"/>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41"/>
      <c r="B71" s="1241"/>
      <c r="C71" s="1241"/>
      <c r="D71" s="1241"/>
      <c r="E71" s="1241">
        <v>1</v>
      </c>
      <c r="F71" s="887"/>
      <c r="G71" s="887"/>
      <c r="H71" s="885">
        <v>1</v>
      </c>
      <c r="I71" s="1241">
        <v>1</v>
      </c>
      <c r="J71" s="887"/>
      <c r="K71" s="892"/>
      <c r="L71" s="595" t="str">
        <f>mergeValue(A71) &amp;"."&amp; mergeValue(B71)&amp;"."&amp; mergeValue(C71)&amp;"."&amp; mergeValue(D71)&amp;"."&amp; mergeValue(E71)</f>
        <v>1.1.1.1.1</v>
      </c>
      <c r="M71" s="556" t="s">
        <v>9</v>
      </c>
      <c r="N71" s="648"/>
      <c r="O71" s="1244"/>
      <c r="P71" s="1245"/>
      <c r="Q71" s="1245"/>
      <c r="R71" s="1245"/>
      <c r="S71" s="1245"/>
      <c r="T71" s="1245"/>
      <c r="U71" s="1245"/>
      <c r="V71" s="1246"/>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41"/>
      <c r="B72" s="1241"/>
      <c r="C72" s="1241"/>
      <c r="D72" s="1241"/>
      <c r="E72" s="1241"/>
      <c r="F72" s="1241">
        <v>1</v>
      </c>
      <c r="G72" s="885"/>
      <c r="H72" s="885"/>
      <c r="I72" s="1241"/>
      <c r="J72" s="1241">
        <v>1</v>
      </c>
      <c r="K72" s="893"/>
      <c r="L72" s="595" t="str">
        <f>mergeValue(A72) &amp;"."&amp; mergeValue(B72)&amp;"."&amp; mergeValue(C72)&amp;"."&amp; mergeValue(D72)&amp;"."&amp; mergeValue(E72)&amp;"."&amp; mergeValue(F72)</f>
        <v>1.1.1.1.1.1</v>
      </c>
      <c r="M72" s="557" t="s">
        <v>10</v>
      </c>
      <c r="N72" s="648"/>
      <c r="O72" s="1244"/>
      <c r="P72" s="1245"/>
      <c r="Q72" s="1245"/>
      <c r="R72" s="1245"/>
      <c r="S72" s="1245"/>
      <c r="T72" s="1245"/>
      <c r="U72" s="1245"/>
      <c r="V72" s="1246"/>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41"/>
      <c r="B73" s="1241"/>
      <c r="C73" s="1241"/>
      <c r="D73" s="1241"/>
      <c r="E73" s="1241"/>
      <c r="F73" s="1241"/>
      <c r="G73" s="885">
        <v>1</v>
      </c>
      <c r="H73" s="885"/>
      <c r="I73" s="1241"/>
      <c r="J73" s="1241"/>
      <c r="K73" s="893">
        <v>1</v>
      </c>
      <c r="L73" s="595" t="str">
        <f>mergeValue(A73) &amp;"."&amp; mergeValue(B73)&amp;"."&amp; mergeValue(C73)&amp;"."&amp; mergeValue(D73)&amp;"."&amp; mergeValue(E73)&amp;"."&amp; mergeValue(F73)&amp;"."&amp; mergeValue(G73)</f>
        <v>1.1.1.1.1.1.1</v>
      </c>
      <c r="M73" s="1071"/>
      <c r="N73" s="648"/>
      <c r="O73" s="564"/>
      <c r="P73" s="564"/>
      <c r="Q73" s="1096"/>
      <c r="R73" s="1236"/>
      <c r="S73" s="1237" t="s">
        <v>84</v>
      </c>
      <c r="T73" s="1236"/>
      <c r="U73" s="1237" t="s">
        <v>84</v>
      </c>
      <c r="V73" s="564"/>
      <c r="W73" s="1211"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41"/>
      <c r="B74" s="1241"/>
      <c r="C74" s="1241"/>
      <c r="D74" s="1241"/>
      <c r="E74" s="1241"/>
      <c r="F74" s="1241"/>
      <c r="G74" s="885"/>
      <c r="H74" s="885"/>
      <c r="I74" s="1241"/>
      <c r="J74" s="1241"/>
      <c r="K74" s="893"/>
      <c r="L74" s="602"/>
      <c r="M74" s="648"/>
      <c r="N74" s="648"/>
      <c r="O74" s="564"/>
      <c r="P74" s="564"/>
      <c r="Q74" s="586" t="str">
        <f>R73 &amp; "-" &amp; T73</f>
        <v>-</v>
      </c>
      <c r="R74" s="1236"/>
      <c r="S74" s="1237"/>
      <c r="T74" s="1236"/>
      <c r="U74" s="1237"/>
      <c r="V74" s="564"/>
      <c r="W74" s="1211"/>
      <c r="X74" s="587"/>
      <c r="Y74" s="591"/>
      <c r="Z74" s="591" t="str">
        <f t="shared" si="2"/>
        <v/>
      </c>
      <c r="AA74" s="591"/>
      <c r="AB74" s="591"/>
      <c r="AC74" s="591"/>
      <c r="AD74" s="587"/>
      <c r="AE74" s="587"/>
      <c r="AF74" s="587"/>
      <c r="AG74" s="587"/>
      <c r="AH74" s="587"/>
      <c r="AI74" s="587"/>
      <c r="AJ74" s="587"/>
    </row>
    <row r="75" spans="1:36" s="525" customFormat="1" ht="15" customHeight="1">
      <c r="A75" s="1241"/>
      <c r="B75" s="1241"/>
      <c r="C75" s="1241"/>
      <c r="D75" s="1241"/>
      <c r="E75" s="1241"/>
      <c r="F75" s="1241"/>
      <c r="G75" s="887"/>
      <c r="H75" s="885"/>
      <c r="I75" s="1241"/>
      <c r="J75" s="1241"/>
      <c r="K75" s="892"/>
      <c r="L75" s="540"/>
      <c r="M75" s="559" t="s">
        <v>25</v>
      </c>
      <c r="N75" s="566"/>
      <c r="O75" s="566"/>
      <c r="P75" s="566"/>
      <c r="Q75" s="566"/>
      <c r="R75" s="566"/>
      <c r="S75" s="566"/>
      <c r="T75" s="566"/>
      <c r="U75" s="566"/>
      <c r="V75" s="562"/>
      <c r="W75" s="121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41"/>
      <c r="B76" s="1241"/>
      <c r="C76" s="1241"/>
      <c r="D76" s="1241"/>
      <c r="E76" s="1241"/>
      <c r="F76" s="887"/>
      <c r="G76" s="887"/>
      <c r="H76" s="885"/>
      <c r="I76" s="124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41"/>
      <c r="B77" s="1241"/>
      <c r="C77" s="1241"/>
      <c r="D77" s="124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41"/>
      <c r="B78" s="1241"/>
      <c r="C78" s="124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41"/>
      <c r="B79" s="124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4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99"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99" ht="18.75" customHeight="1">
      <c r="X82" s="204"/>
      <c r="Y82" s="204"/>
      <c r="Z82" s="204"/>
      <c r="AA82" s="204"/>
      <c r="AB82" s="204"/>
      <c r="AC82" s="204"/>
      <c r="AD82" s="204"/>
      <c r="AE82" s="204"/>
      <c r="AF82" s="204"/>
      <c r="AG82" s="204"/>
      <c r="AH82" s="204"/>
      <c r="AI82" s="204"/>
      <c r="AJ82" s="204"/>
    </row>
    <row r="83" spans="1:99"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99"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99" s="525" customFormat="1" ht="22.5">
      <c r="A85" s="1241">
        <v>1</v>
      </c>
      <c r="B85" s="921"/>
      <c r="C85" s="921"/>
      <c r="D85" s="921"/>
      <c r="E85" s="922"/>
      <c r="F85" s="923"/>
      <c r="G85" s="921"/>
      <c r="H85" s="921"/>
      <c r="I85" s="924"/>
      <c r="J85" s="919"/>
      <c r="K85" s="928">
        <v>1</v>
      </c>
      <c r="L85" s="595">
        <f>mergeValue(A85)</f>
        <v>1</v>
      </c>
      <c r="M85" s="643" t="s">
        <v>20</v>
      </c>
      <c r="N85" s="582"/>
      <c r="O85" s="1294"/>
      <c r="P85" s="1295"/>
      <c r="Q85" s="1295"/>
      <c r="R85" s="1295"/>
      <c r="S85" s="1295"/>
      <c r="T85" s="1295"/>
      <c r="U85" s="1295"/>
      <c r="V85" s="1295"/>
      <c r="W85" s="1295"/>
      <c r="X85" s="1295"/>
      <c r="Y85" s="1295"/>
      <c r="Z85" s="1295"/>
      <c r="AA85" s="1295"/>
      <c r="AB85" s="1295"/>
      <c r="AC85" s="1295"/>
      <c r="AD85" s="1295"/>
      <c r="AE85" s="1295"/>
      <c r="AF85" s="1295"/>
      <c r="AG85" s="1295"/>
      <c r="AH85" s="1295"/>
      <c r="AI85" s="1295"/>
      <c r="AJ85" s="1295"/>
      <c r="AK85" s="1295"/>
      <c r="AL85" s="1295"/>
      <c r="AM85" s="1295"/>
      <c r="AN85" s="1295"/>
      <c r="AO85" s="1295"/>
      <c r="AP85" s="1295"/>
      <c r="AQ85" s="1295"/>
      <c r="AR85" s="1295"/>
      <c r="AS85" s="1295"/>
      <c r="AT85" s="1295"/>
      <c r="AU85" s="1295"/>
      <c r="AV85" s="1295"/>
      <c r="AW85" s="1295"/>
      <c r="AX85" s="1295"/>
      <c r="AY85" s="1295"/>
      <c r="AZ85" s="1295"/>
      <c r="BA85" s="1295"/>
      <c r="BB85" s="1295"/>
      <c r="BC85" s="1295"/>
      <c r="BD85" s="1295"/>
      <c r="BE85" s="1295"/>
      <c r="BF85" s="1295"/>
      <c r="BG85" s="1295"/>
      <c r="BH85" s="1295"/>
      <c r="BI85" s="1295"/>
      <c r="BJ85" s="1295"/>
      <c r="BK85" s="1295"/>
      <c r="BL85" s="1295"/>
      <c r="BM85" s="1295"/>
      <c r="BN85" s="1295"/>
      <c r="BO85" s="1295"/>
      <c r="BP85" s="1295"/>
      <c r="BQ85" s="1295"/>
      <c r="BR85" s="1295"/>
      <c r="BS85" s="1295"/>
      <c r="BT85" s="1295"/>
      <c r="BU85" s="1295"/>
      <c r="BV85" s="1295"/>
      <c r="BW85" s="1295"/>
      <c r="BX85" s="1295"/>
      <c r="BY85" s="1295"/>
      <c r="BZ85" s="1295"/>
      <c r="CA85" s="1295"/>
      <c r="CB85" s="1295"/>
      <c r="CC85" s="1295"/>
      <c r="CD85" s="1295"/>
      <c r="CE85" s="1295"/>
      <c r="CF85" s="1295"/>
      <c r="CG85" s="1296"/>
      <c r="CH85" s="632" t="s">
        <v>659</v>
      </c>
      <c r="CI85" s="587"/>
      <c r="CJ85" s="587"/>
      <c r="CK85" s="587"/>
      <c r="CL85" s="587"/>
      <c r="CM85" s="587"/>
      <c r="CN85" s="587"/>
      <c r="CO85" s="587"/>
      <c r="CP85" s="587"/>
      <c r="CQ85" s="587"/>
      <c r="CR85" s="587"/>
      <c r="CS85" s="587"/>
      <c r="CT85" s="587"/>
    </row>
    <row r="86" spans="1:99" s="525" customFormat="1" ht="22.5">
      <c r="A86" s="1241"/>
      <c r="B86" s="1241">
        <v>1</v>
      </c>
      <c r="C86" s="921"/>
      <c r="D86" s="921"/>
      <c r="E86" s="923"/>
      <c r="F86" s="923"/>
      <c r="G86" s="921"/>
      <c r="H86" s="921"/>
      <c r="I86" s="918"/>
      <c r="J86" s="917"/>
      <c r="K86" s="928">
        <v>1</v>
      </c>
      <c r="L86" s="595" t="str">
        <f>mergeValue(A86) &amp;"."&amp; mergeValue(B86)</f>
        <v>1.1</v>
      </c>
      <c r="M86" s="548" t="s">
        <v>16</v>
      </c>
      <c r="N86" s="582"/>
      <c r="O86" s="1294"/>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c r="AL86" s="1295"/>
      <c r="AM86" s="1295"/>
      <c r="AN86" s="1295"/>
      <c r="AO86" s="1295"/>
      <c r="AP86" s="1295"/>
      <c r="AQ86" s="1295"/>
      <c r="AR86" s="1295"/>
      <c r="AS86" s="1295"/>
      <c r="AT86" s="1295"/>
      <c r="AU86" s="1295"/>
      <c r="AV86" s="1295"/>
      <c r="AW86" s="1295"/>
      <c r="AX86" s="1295"/>
      <c r="AY86" s="1295"/>
      <c r="AZ86" s="1295"/>
      <c r="BA86" s="1295"/>
      <c r="BB86" s="1295"/>
      <c r="BC86" s="1295"/>
      <c r="BD86" s="1295"/>
      <c r="BE86" s="1295"/>
      <c r="BF86" s="1295"/>
      <c r="BG86" s="1295"/>
      <c r="BH86" s="1295"/>
      <c r="BI86" s="1295"/>
      <c r="BJ86" s="1295"/>
      <c r="BK86" s="1295"/>
      <c r="BL86" s="1295"/>
      <c r="BM86" s="1295"/>
      <c r="BN86" s="1295"/>
      <c r="BO86" s="1295"/>
      <c r="BP86" s="1295"/>
      <c r="BQ86" s="1295"/>
      <c r="BR86" s="1295"/>
      <c r="BS86" s="1295"/>
      <c r="BT86" s="1295"/>
      <c r="BU86" s="1295"/>
      <c r="BV86" s="1295"/>
      <c r="BW86" s="1295"/>
      <c r="BX86" s="1295"/>
      <c r="BY86" s="1295"/>
      <c r="BZ86" s="1295"/>
      <c r="CA86" s="1295"/>
      <c r="CB86" s="1295"/>
      <c r="CC86" s="1295"/>
      <c r="CD86" s="1295"/>
      <c r="CE86" s="1295"/>
      <c r="CF86" s="1295"/>
      <c r="CG86" s="1296"/>
      <c r="CH86" s="632" t="s">
        <v>478</v>
      </c>
      <c r="CI86" s="587"/>
      <c r="CJ86" s="587"/>
      <c r="CK86" s="587"/>
      <c r="CL86" s="587"/>
      <c r="CM86" s="587"/>
      <c r="CN86" s="587"/>
      <c r="CO86" s="587"/>
      <c r="CP86" s="587"/>
      <c r="CQ86" s="587"/>
      <c r="CR86" s="587"/>
      <c r="CS86" s="587"/>
      <c r="CT86" s="587"/>
    </row>
    <row r="87" spans="1:99" s="525" customFormat="1" ht="22.5">
      <c r="A87" s="1241"/>
      <c r="B87" s="1241"/>
      <c r="C87" s="1241">
        <v>1</v>
      </c>
      <c r="D87" s="921"/>
      <c r="E87" s="923"/>
      <c r="F87" s="923"/>
      <c r="G87" s="921"/>
      <c r="H87" s="921"/>
      <c r="I87" s="925"/>
      <c r="J87" s="917"/>
      <c r="K87" s="928">
        <v>1</v>
      </c>
      <c r="L87" s="595" t="str">
        <f>mergeValue(A87) &amp;"."&amp; mergeValue(B87)&amp;"."&amp; mergeValue(C87)</f>
        <v>1.1.1</v>
      </c>
      <c r="M87" s="549" t="s">
        <v>7</v>
      </c>
      <c r="N87" s="582"/>
      <c r="O87" s="1294"/>
      <c r="P87" s="1295"/>
      <c r="Q87" s="1295"/>
      <c r="R87" s="1295"/>
      <c r="S87" s="1295"/>
      <c r="T87" s="1295"/>
      <c r="U87" s="1295"/>
      <c r="V87" s="1295"/>
      <c r="W87" s="1295"/>
      <c r="X87" s="1295"/>
      <c r="Y87" s="1295"/>
      <c r="Z87" s="1295"/>
      <c r="AA87" s="1295"/>
      <c r="AB87" s="1295"/>
      <c r="AC87" s="1295"/>
      <c r="AD87" s="1295"/>
      <c r="AE87" s="1295"/>
      <c r="AF87" s="1295"/>
      <c r="AG87" s="1295"/>
      <c r="AH87" s="1295"/>
      <c r="AI87" s="1295"/>
      <c r="AJ87" s="1295"/>
      <c r="AK87" s="1295"/>
      <c r="AL87" s="1295"/>
      <c r="AM87" s="1295"/>
      <c r="AN87" s="1295"/>
      <c r="AO87" s="1295"/>
      <c r="AP87" s="1295"/>
      <c r="AQ87" s="1295"/>
      <c r="AR87" s="1295"/>
      <c r="AS87" s="1295"/>
      <c r="AT87" s="1295"/>
      <c r="AU87" s="1295"/>
      <c r="AV87" s="1295"/>
      <c r="AW87" s="1295"/>
      <c r="AX87" s="1295"/>
      <c r="AY87" s="1295"/>
      <c r="AZ87" s="1295"/>
      <c r="BA87" s="1295"/>
      <c r="BB87" s="1295"/>
      <c r="BC87" s="1295"/>
      <c r="BD87" s="1295"/>
      <c r="BE87" s="1295"/>
      <c r="BF87" s="1295"/>
      <c r="BG87" s="1295"/>
      <c r="BH87" s="1295"/>
      <c r="BI87" s="1295"/>
      <c r="BJ87" s="1295"/>
      <c r="BK87" s="1295"/>
      <c r="BL87" s="1295"/>
      <c r="BM87" s="1295"/>
      <c r="BN87" s="1295"/>
      <c r="BO87" s="1295"/>
      <c r="BP87" s="1295"/>
      <c r="BQ87" s="1295"/>
      <c r="BR87" s="1295"/>
      <c r="BS87" s="1295"/>
      <c r="BT87" s="1295"/>
      <c r="BU87" s="1295"/>
      <c r="BV87" s="1295"/>
      <c r="BW87" s="1295"/>
      <c r="BX87" s="1295"/>
      <c r="BY87" s="1295"/>
      <c r="BZ87" s="1295"/>
      <c r="CA87" s="1295"/>
      <c r="CB87" s="1295"/>
      <c r="CC87" s="1295"/>
      <c r="CD87" s="1295"/>
      <c r="CE87" s="1295"/>
      <c r="CF87" s="1295"/>
      <c r="CG87" s="1296"/>
      <c r="CH87" s="632" t="s">
        <v>634</v>
      </c>
      <c r="CI87" s="587"/>
      <c r="CJ87" s="587"/>
      <c r="CK87" s="587"/>
      <c r="CL87" s="587"/>
      <c r="CM87" s="587"/>
      <c r="CN87" s="587"/>
      <c r="CO87" s="587"/>
      <c r="CP87" s="587"/>
      <c r="CQ87" s="587"/>
      <c r="CR87" s="587"/>
      <c r="CS87" s="587"/>
      <c r="CT87" s="587"/>
    </row>
    <row r="88" spans="1:99" s="525" customFormat="1" ht="22.5">
      <c r="A88" s="1241"/>
      <c r="B88" s="1241"/>
      <c r="C88" s="1241"/>
      <c r="D88" s="1241">
        <v>1</v>
      </c>
      <c r="E88" s="923"/>
      <c r="F88" s="923"/>
      <c r="G88" s="921"/>
      <c r="H88" s="921"/>
      <c r="I88" s="1241">
        <v>1</v>
      </c>
      <c r="J88" s="917"/>
      <c r="K88" s="928">
        <v>1</v>
      </c>
      <c r="L88" s="595" t="str">
        <f>mergeValue(A88) &amp;"."&amp; mergeValue(B88)&amp;"."&amp; mergeValue(C88)&amp;"."&amp; mergeValue(D88)</f>
        <v>1.1.1.1</v>
      </c>
      <c r="M88" s="550" t="s">
        <v>22</v>
      </c>
      <c r="N88" s="582"/>
      <c r="O88" s="1294"/>
      <c r="P88" s="1295"/>
      <c r="Q88" s="1295"/>
      <c r="R88" s="1295"/>
      <c r="S88" s="1295"/>
      <c r="T88" s="1295"/>
      <c r="U88" s="1295"/>
      <c r="V88" s="1295"/>
      <c r="W88" s="1295"/>
      <c r="X88" s="1295"/>
      <c r="Y88" s="1295"/>
      <c r="Z88" s="1295"/>
      <c r="AA88" s="1295"/>
      <c r="AB88" s="1295"/>
      <c r="AC88" s="1295"/>
      <c r="AD88" s="1295"/>
      <c r="AE88" s="1295"/>
      <c r="AF88" s="1295"/>
      <c r="AG88" s="1295"/>
      <c r="AH88" s="1295"/>
      <c r="AI88" s="1295"/>
      <c r="AJ88" s="1295"/>
      <c r="AK88" s="1295"/>
      <c r="AL88" s="1295"/>
      <c r="AM88" s="1295"/>
      <c r="AN88" s="1295"/>
      <c r="AO88" s="1295"/>
      <c r="AP88" s="1295"/>
      <c r="AQ88" s="1295"/>
      <c r="AR88" s="1295"/>
      <c r="AS88" s="1295"/>
      <c r="AT88" s="1295"/>
      <c r="AU88" s="1295"/>
      <c r="AV88" s="1295"/>
      <c r="AW88" s="1295"/>
      <c r="AX88" s="1295"/>
      <c r="AY88" s="1295"/>
      <c r="AZ88" s="1295"/>
      <c r="BA88" s="1295"/>
      <c r="BB88" s="1295"/>
      <c r="BC88" s="1295"/>
      <c r="BD88" s="1295"/>
      <c r="BE88" s="1295"/>
      <c r="BF88" s="1295"/>
      <c r="BG88" s="1295"/>
      <c r="BH88" s="1295"/>
      <c r="BI88" s="1295"/>
      <c r="BJ88" s="1295"/>
      <c r="BK88" s="1295"/>
      <c r="BL88" s="1295"/>
      <c r="BM88" s="1295"/>
      <c r="BN88" s="1295"/>
      <c r="BO88" s="1295"/>
      <c r="BP88" s="1295"/>
      <c r="BQ88" s="1295"/>
      <c r="BR88" s="1295"/>
      <c r="BS88" s="1295"/>
      <c r="BT88" s="1295"/>
      <c r="BU88" s="1295"/>
      <c r="BV88" s="1295"/>
      <c r="BW88" s="1295"/>
      <c r="BX88" s="1295"/>
      <c r="BY88" s="1295"/>
      <c r="BZ88" s="1295"/>
      <c r="CA88" s="1295"/>
      <c r="CB88" s="1295"/>
      <c r="CC88" s="1295"/>
      <c r="CD88" s="1295"/>
      <c r="CE88" s="1295"/>
      <c r="CF88" s="1295"/>
      <c r="CG88" s="1296"/>
      <c r="CH88" s="632" t="s">
        <v>635</v>
      </c>
      <c r="CI88" s="587"/>
      <c r="CJ88" s="587"/>
      <c r="CK88" s="587"/>
      <c r="CL88" s="587"/>
      <c r="CM88" s="587"/>
      <c r="CN88" s="587"/>
      <c r="CO88" s="587"/>
      <c r="CP88" s="587"/>
      <c r="CQ88" s="587"/>
      <c r="CR88" s="587"/>
      <c r="CS88" s="587"/>
      <c r="CT88" s="587"/>
    </row>
    <row r="89" spans="1:99" s="525" customFormat="1" ht="11.25" hidden="1" customHeight="1">
      <c r="A89" s="1241"/>
      <c r="B89" s="1241"/>
      <c r="C89" s="1241"/>
      <c r="D89" s="1241"/>
      <c r="E89" s="1241">
        <v>1</v>
      </c>
      <c r="F89" s="923"/>
      <c r="G89" s="921"/>
      <c r="H89" s="921"/>
      <c r="I89" s="1241"/>
      <c r="J89" s="923"/>
      <c r="K89" s="928">
        <v>1</v>
      </c>
      <c r="L89" s="595"/>
      <c r="M89" s="556"/>
      <c r="N89" s="583"/>
      <c r="O89" s="1297"/>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c r="AL89" s="1298"/>
      <c r="AM89" s="1298"/>
      <c r="AN89" s="1298"/>
      <c r="AO89" s="1298"/>
      <c r="AP89" s="1298"/>
      <c r="AQ89" s="1298"/>
      <c r="AR89" s="1298"/>
      <c r="AS89" s="1298"/>
      <c r="AT89" s="1298"/>
      <c r="AU89" s="1298"/>
      <c r="AV89" s="1298"/>
      <c r="AW89" s="1298"/>
      <c r="AX89" s="1298"/>
      <c r="AY89" s="1298"/>
      <c r="AZ89" s="1298"/>
      <c r="BA89" s="1298"/>
      <c r="BB89" s="1298"/>
      <c r="BC89" s="1298"/>
      <c r="BD89" s="1298"/>
      <c r="BE89" s="1298"/>
      <c r="BF89" s="1298"/>
      <c r="BG89" s="1298"/>
      <c r="BH89" s="1298"/>
      <c r="BI89" s="1298"/>
      <c r="BJ89" s="1298"/>
      <c r="BK89" s="1298"/>
      <c r="BL89" s="1298"/>
      <c r="BM89" s="1298"/>
      <c r="BN89" s="1298"/>
      <c r="BO89" s="1298"/>
      <c r="BP89" s="1298"/>
      <c r="BQ89" s="1298"/>
      <c r="BR89" s="1298"/>
      <c r="BS89" s="1298"/>
      <c r="BT89" s="1298"/>
      <c r="BU89" s="1298"/>
      <c r="BV89" s="1298"/>
      <c r="BW89" s="1298"/>
      <c r="BX89" s="1298"/>
      <c r="BY89" s="1298"/>
      <c r="BZ89" s="1298"/>
      <c r="CA89" s="1298"/>
      <c r="CB89" s="1298"/>
      <c r="CC89" s="1298"/>
      <c r="CD89" s="1298"/>
      <c r="CE89" s="1298"/>
      <c r="CF89" s="1298"/>
      <c r="CG89" s="1299"/>
      <c r="CH89" s="561"/>
      <c r="CI89" s="587"/>
      <c r="CJ89" s="587"/>
      <c r="CK89" s="587"/>
      <c r="CL89" s="587"/>
      <c r="CM89" s="587"/>
      <c r="CN89" s="587"/>
      <c r="CO89" s="587"/>
      <c r="CP89" s="587"/>
      <c r="CQ89" s="587"/>
      <c r="CR89" s="587"/>
      <c r="CS89" s="587"/>
      <c r="CT89" s="587"/>
    </row>
    <row r="90" spans="1:99" s="525" customFormat="1" ht="90">
      <c r="A90" s="1241"/>
      <c r="B90" s="1241"/>
      <c r="C90" s="1241"/>
      <c r="D90" s="1241"/>
      <c r="E90" s="1241"/>
      <c r="F90" s="1241">
        <v>1</v>
      </c>
      <c r="G90" s="921"/>
      <c r="H90" s="921"/>
      <c r="I90" s="1241"/>
      <c r="J90" s="1247"/>
      <c r="K90" s="928">
        <v>1</v>
      </c>
      <c r="L90" s="595" t="str">
        <f>mergeValue(A90) &amp;"."&amp; mergeValue(B90)&amp;"."&amp; mergeValue(C90)&amp;"."&amp; mergeValue(D90)&amp;"."&amp;  mergeValue(F90)</f>
        <v>1.1.1.1.1</v>
      </c>
      <c r="M90" s="556" t="s">
        <v>10</v>
      </c>
      <c r="N90" s="583"/>
      <c r="O90" s="1244"/>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c r="CB90" s="1245"/>
      <c r="CC90" s="1245"/>
      <c r="CD90" s="1245"/>
      <c r="CE90" s="1245"/>
      <c r="CF90" s="1245"/>
      <c r="CG90" s="1246"/>
      <c r="CH90" s="632" t="s">
        <v>636</v>
      </c>
      <c r="CI90" s="587"/>
      <c r="CJ90" s="591" t="str">
        <f>strCheckUnique(CK90:CK93)</f>
        <v/>
      </c>
      <c r="CK90" s="587"/>
      <c r="CL90" s="591"/>
      <c r="CM90" s="587"/>
      <c r="CN90" s="587"/>
      <c r="CO90" s="587"/>
      <c r="CP90" s="587"/>
      <c r="CQ90" s="587"/>
      <c r="CR90" s="587"/>
      <c r="CS90" s="587"/>
      <c r="CT90" s="587"/>
    </row>
    <row r="91" spans="1:99" s="525" customFormat="1" ht="192" customHeight="1">
      <c r="A91" s="1241"/>
      <c r="B91" s="1241"/>
      <c r="C91" s="1241"/>
      <c r="D91" s="1241"/>
      <c r="E91" s="1241"/>
      <c r="F91" s="1241"/>
      <c r="G91" s="921">
        <v>1</v>
      </c>
      <c r="H91" s="921"/>
      <c r="I91" s="1241"/>
      <c r="J91" s="1247"/>
      <c r="K91" s="920"/>
      <c r="L91" s="595" t="str">
        <f>mergeValue(A91) &amp;"."&amp; mergeValue(B91)&amp;"."&amp; mergeValue(C91)&amp;"."&amp; mergeValue(D91)&amp;"."&amp;  mergeValue(F91)&amp;"."&amp;  mergeValue(G91)</f>
        <v>1.1.1.1.1.1</v>
      </c>
      <c r="M91" s="1071"/>
      <c r="N91" s="588"/>
      <c r="O91" s="685"/>
      <c r="P91" s="564"/>
      <c r="Q91" s="564"/>
      <c r="R91" s="1252"/>
      <c r="S91" s="1237" t="s">
        <v>84</v>
      </c>
      <c r="T91" s="1252"/>
      <c r="U91" s="1237" t="s">
        <v>84</v>
      </c>
      <c r="V91" s="685"/>
      <c r="W91" s="765"/>
      <c r="X91" s="765"/>
      <c r="Y91" s="1252"/>
      <c r="Z91" s="1237" t="s">
        <v>84</v>
      </c>
      <c r="AA91" s="1252"/>
      <c r="AB91" s="1237" t="s">
        <v>84</v>
      </c>
      <c r="AC91" s="685"/>
      <c r="AD91" s="765"/>
      <c r="AE91" s="765"/>
      <c r="AF91" s="1252"/>
      <c r="AG91" s="1237" t="s">
        <v>84</v>
      </c>
      <c r="AH91" s="1252"/>
      <c r="AI91" s="1237" t="s">
        <v>84</v>
      </c>
      <c r="AJ91" s="685"/>
      <c r="AK91" s="765"/>
      <c r="AL91" s="765"/>
      <c r="AM91" s="1252"/>
      <c r="AN91" s="1237" t="s">
        <v>84</v>
      </c>
      <c r="AO91" s="1252"/>
      <c r="AP91" s="1237" t="s">
        <v>84</v>
      </c>
      <c r="AQ91" s="685"/>
      <c r="AR91" s="765"/>
      <c r="AS91" s="765"/>
      <c r="AT91" s="1252"/>
      <c r="AU91" s="1237" t="s">
        <v>84</v>
      </c>
      <c r="AV91" s="1252"/>
      <c r="AW91" s="1237" t="s">
        <v>84</v>
      </c>
      <c r="AX91" s="685"/>
      <c r="AY91" s="765"/>
      <c r="AZ91" s="765"/>
      <c r="BA91" s="1252"/>
      <c r="BB91" s="1237" t="s">
        <v>84</v>
      </c>
      <c r="BC91" s="1252"/>
      <c r="BD91" s="1237" t="s">
        <v>84</v>
      </c>
      <c r="BE91" s="685"/>
      <c r="BF91" s="765"/>
      <c r="BG91" s="765"/>
      <c r="BH91" s="1252"/>
      <c r="BI91" s="1237" t="s">
        <v>84</v>
      </c>
      <c r="BJ91" s="1252"/>
      <c r="BK91" s="1237" t="s">
        <v>84</v>
      </c>
      <c r="BL91" s="685"/>
      <c r="BM91" s="765"/>
      <c r="BN91" s="765"/>
      <c r="BO91" s="1252"/>
      <c r="BP91" s="1237" t="s">
        <v>84</v>
      </c>
      <c r="BQ91" s="1252"/>
      <c r="BR91" s="1237" t="s">
        <v>84</v>
      </c>
      <c r="BS91" s="685"/>
      <c r="BT91" s="765"/>
      <c r="BU91" s="765"/>
      <c r="BV91" s="1252"/>
      <c r="BW91" s="1237" t="s">
        <v>84</v>
      </c>
      <c r="BX91" s="1252"/>
      <c r="BY91" s="1237" t="s">
        <v>84</v>
      </c>
      <c r="BZ91" s="685"/>
      <c r="CA91" s="765"/>
      <c r="CB91" s="765"/>
      <c r="CC91" s="1252"/>
      <c r="CD91" s="1237" t="s">
        <v>84</v>
      </c>
      <c r="CE91" s="1252"/>
      <c r="CF91" s="1237" t="s">
        <v>85</v>
      </c>
      <c r="CG91" s="539"/>
      <c r="CH91" s="1211" t="s">
        <v>660</v>
      </c>
      <c r="CI91" s="587" t="str">
        <f>strCheckDate(O92:CG92)</f>
        <v/>
      </c>
      <c r="CJ91" s="591"/>
      <c r="CK91" s="591" t="str">
        <f>IF(M91="","",M91 )</f>
        <v/>
      </c>
      <c r="CL91" s="591"/>
      <c r="CM91" s="591"/>
      <c r="CN91" s="591"/>
      <c r="CO91" s="587"/>
      <c r="CP91" s="587"/>
      <c r="CQ91" s="587"/>
      <c r="CR91" s="587"/>
      <c r="CS91" s="587"/>
      <c r="CT91" s="587"/>
    </row>
    <row r="92" spans="1:99" s="525" customFormat="1" ht="11.25" hidden="1" customHeight="1">
      <c r="A92" s="1241"/>
      <c r="B92" s="1241"/>
      <c r="C92" s="1241"/>
      <c r="D92" s="1241"/>
      <c r="E92" s="1241"/>
      <c r="F92" s="1241"/>
      <c r="G92" s="921"/>
      <c r="H92" s="921"/>
      <c r="I92" s="1241"/>
      <c r="J92" s="1247"/>
      <c r="K92" s="928">
        <v>1</v>
      </c>
      <c r="L92" s="602"/>
      <c r="M92" s="648"/>
      <c r="N92" s="588"/>
      <c r="O92" s="564"/>
      <c r="P92" s="564"/>
      <c r="Q92" s="586" t="str">
        <f>R91 &amp; "-" &amp; T91</f>
        <v>-</v>
      </c>
      <c r="R92" s="1252"/>
      <c r="S92" s="1237"/>
      <c r="T92" s="1252"/>
      <c r="U92" s="1237"/>
      <c r="V92" s="765"/>
      <c r="W92" s="765"/>
      <c r="X92" s="771" t="str">
        <f>Y91 &amp; "-" &amp; AA91</f>
        <v>-</v>
      </c>
      <c r="Y92" s="1252"/>
      <c r="Z92" s="1237"/>
      <c r="AA92" s="1252"/>
      <c r="AB92" s="1237"/>
      <c r="AC92" s="765"/>
      <c r="AD92" s="765"/>
      <c r="AE92" s="771" t="str">
        <f>AF91 &amp; "-" &amp; AH91</f>
        <v>-</v>
      </c>
      <c r="AF92" s="1252"/>
      <c r="AG92" s="1237"/>
      <c r="AH92" s="1252"/>
      <c r="AI92" s="1237"/>
      <c r="AJ92" s="765"/>
      <c r="AK92" s="765"/>
      <c r="AL92" s="771" t="str">
        <f>AM91 &amp; "-" &amp; AO91</f>
        <v>-</v>
      </c>
      <c r="AM92" s="1252"/>
      <c r="AN92" s="1237"/>
      <c r="AO92" s="1252"/>
      <c r="AP92" s="1237"/>
      <c r="AQ92" s="765"/>
      <c r="AR92" s="765"/>
      <c r="AS92" s="771" t="str">
        <f>AT91 &amp; "-" &amp; AV91</f>
        <v>-</v>
      </c>
      <c r="AT92" s="1252"/>
      <c r="AU92" s="1237"/>
      <c r="AV92" s="1252"/>
      <c r="AW92" s="1237"/>
      <c r="AX92" s="765"/>
      <c r="AY92" s="765"/>
      <c r="AZ92" s="771" t="str">
        <f>BA91 &amp; "-" &amp; BC91</f>
        <v>-</v>
      </c>
      <c r="BA92" s="1252"/>
      <c r="BB92" s="1237"/>
      <c r="BC92" s="1252"/>
      <c r="BD92" s="1237"/>
      <c r="BE92" s="765"/>
      <c r="BF92" s="765"/>
      <c r="BG92" s="771" t="str">
        <f>BH91 &amp; "-" &amp; BJ91</f>
        <v>-</v>
      </c>
      <c r="BH92" s="1252"/>
      <c r="BI92" s="1237"/>
      <c r="BJ92" s="1252"/>
      <c r="BK92" s="1237"/>
      <c r="BL92" s="765"/>
      <c r="BM92" s="765"/>
      <c r="BN92" s="771" t="str">
        <f>BO91 &amp; "-" &amp; BQ91</f>
        <v>-</v>
      </c>
      <c r="BO92" s="1252"/>
      <c r="BP92" s="1237"/>
      <c r="BQ92" s="1252"/>
      <c r="BR92" s="1237"/>
      <c r="BS92" s="765"/>
      <c r="BT92" s="765"/>
      <c r="BU92" s="771" t="str">
        <f>BV91 &amp; "-" &amp; BX91</f>
        <v>-</v>
      </c>
      <c r="BV92" s="1252"/>
      <c r="BW92" s="1237"/>
      <c r="BX92" s="1252"/>
      <c r="BY92" s="1237"/>
      <c r="BZ92" s="765"/>
      <c r="CA92" s="765"/>
      <c r="CB92" s="771" t="str">
        <f>CC91 &amp; "-" &amp; CE91</f>
        <v>-</v>
      </c>
      <c r="CC92" s="1252"/>
      <c r="CD92" s="1237"/>
      <c r="CE92" s="1252"/>
      <c r="CF92" s="1237"/>
      <c r="CG92" s="539"/>
      <c r="CH92" s="1211"/>
      <c r="CI92" s="587"/>
      <c r="CJ92" s="591"/>
      <c r="CK92" s="591"/>
      <c r="CL92" s="591"/>
      <c r="CM92" s="591"/>
      <c r="CN92" s="591"/>
      <c r="CO92" s="587"/>
      <c r="CP92" s="587"/>
      <c r="CQ92" s="587"/>
      <c r="CR92" s="587"/>
      <c r="CS92" s="587"/>
      <c r="CT92" s="587"/>
    </row>
    <row r="93" spans="1:99" s="524" customFormat="1" ht="15" customHeight="1">
      <c r="A93" s="1241"/>
      <c r="B93" s="1241"/>
      <c r="C93" s="1241"/>
      <c r="D93" s="1241"/>
      <c r="E93" s="1241"/>
      <c r="F93" s="1241"/>
      <c r="G93" s="921"/>
      <c r="H93" s="921"/>
      <c r="I93" s="1241"/>
      <c r="J93" s="1247"/>
      <c r="K93" s="928">
        <v>1</v>
      </c>
      <c r="L93" s="540"/>
      <c r="M93" s="558" t="s">
        <v>25</v>
      </c>
      <c r="N93" s="553"/>
      <c r="O93" s="547"/>
      <c r="P93" s="547"/>
      <c r="Q93" s="547"/>
      <c r="R93" s="575"/>
      <c r="S93" s="566"/>
      <c r="T93" s="565"/>
      <c r="U93" s="553"/>
      <c r="V93" s="759"/>
      <c r="W93" s="759"/>
      <c r="X93" s="759"/>
      <c r="Y93" s="768"/>
      <c r="Z93" s="1008"/>
      <c r="AA93" s="1007"/>
      <c r="AB93" s="1003"/>
      <c r="AC93" s="759"/>
      <c r="AD93" s="759"/>
      <c r="AE93" s="759"/>
      <c r="AF93" s="768"/>
      <c r="AG93" s="1008"/>
      <c r="AH93" s="1007"/>
      <c r="AI93" s="1003"/>
      <c r="AJ93" s="759"/>
      <c r="AK93" s="759"/>
      <c r="AL93" s="759"/>
      <c r="AM93" s="768"/>
      <c r="AN93" s="1008"/>
      <c r="AO93" s="1007"/>
      <c r="AP93" s="1003"/>
      <c r="AQ93" s="759"/>
      <c r="AR93" s="759"/>
      <c r="AS93" s="759"/>
      <c r="AT93" s="768"/>
      <c r="AU93" s="1008"/>
      <c r="AV93" s="1007"/>
      <c r="AW93" s="1003"/>
      <c r="AX93" s="759"/>
      <c r="AY93" s="759"/>
      <c r="AZ93" s="759"/>
      <c r="BA93" s="768"/>
      <c r="BB93" s="1008"/>
      <c r="BC93" s="1007"/>
      <c r="BD93" s="1003"/>
      <c r="BE93" s="759"/>
      <c r="BF93" s="759"/>
      <c r="BG93" s="759"/>
      <c r="BH93" s="768"/>
      <c r="BI93" s="1008"/>
      <c r="BJ93" s="1007"/>
      <c r="BK93" s="1003"/>
      <c r="BL93" s="759"/>
      <c r="BM93" s="759"/>
      <c r="BN93" s="759"/>
      <c r="BO93" s="768"/>
      <c r="BP93" s="1008"/>
      <c r="BQ93" s="1007"/>
      <c r="BR93" s="1003"/>
      <c r="BS93" s="759"/>
      <c r="BT93" s="759"/>
      <c r="BU93" s="759"/>
      <c r="BV93" s="768"/>
      <c r="BW93" s="1008"/>
      <c r="BX93" s="1007"/>
      <c r="BY93" s="1003"/>
      <c r="BZ93" s="759"/>
      <c r="CA93" s="759"/>
      <c r="CB93" s="759"/>
      <c r="CC93" s="768"/>
      <c r="CD93" s="1008"/>
      <c r="CE93" s="1007"/>
      <c r="CF93" s="1003"/>
      <c r="CG93" s="562"/>
      <c r="CH93" s="1211"/>
      <c r="CI93" s="589"/>
      <c r="CJ93" s="589"/>
      <c r="CK93" s="589"/>
      <c r="CL93" s="589"/>
      <c r="CM93" s="589"/>
      <c r="CN93" s="589"/>
      <c r="CO93" s="589"/>
      <c r="CP93" s="589"/>
      <c r="CQ93" s="589"/>
      <c r="CR93" s="589"/>
      <c r="CS93" s="589"/>
      <c r="CT93" s="589"/>
    </row>
    <row r="94" spans="1:99" s="524" customFormat="1" ht="15" customHeight="1">
      <c r="A94" s="1241"/>
      <c r="B94" s="1241"/>
      <c r="C94" s="1241"/>
      <c r="D94" s="1241"/>
      <c r="E94" s="1241"/>
      <c r="F94" s="923"/>
      <c r="G94" s="923"/>
      <c r="H94" s="921"/>
      <c r="I94" s="1241"/>
      <c r="J94" s="923"/>
      <c r="K94" s="927"/>
      <c r="L94" s="540"/>
      <c r="M94" s="553" t="s">
        <v>11</v>
      </c>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558"/>
      <c r="BF94" s="558"/>
      <c r="BG94" s="558"/>
      <c r="BH94" s="558"/>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62"/>
      <c r="CI94" s="589"/>
      <c r="CJ94" s="589"/>
      <c r="CK94" s="589"/>
      <c r="CL94" s="589"/>
      <c r="CM94" s="589"/>
      <c r="CN94" s="589"/>
      <c r="CO94" s="589"/>
      <c r="CP94" s="589"/>
      <c r="CQ94" s="589"/>
      <c r="CR94" s="589"/>
      <c r="CS94" s="589"/>
      <c r="CT94" s="589"/>
      <c r="CU94" s="589"/>
    </row>
    <row r="95" spans="1:99" s="524" customFormat="1" ht="15" hidden="1" customHeight="1">
      <c r="A95" s="1241"/>
      <c r="B95" s="1241"/>
      <c r="C95" s="1241"/>
      <c r="D95" s="1241"/>
      <c r="E95" s="923"/>
      <c r="F95" s="923"/>
      <c r="G95" s="923"/>
      <c r="H95" s="921"/>
      <c r="I95" s="1241"/>
      <c r="J95" s="923"/>
      <c r="K95" s="927"/>
      <c r="L95" s="540"/>
      <c r="M95" s="553"/>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558"/>
      <c r="BF95" s="558"/>
      <c r="BG95" s="558"/>
      <c r="BH95" s="558"/>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62"/>
      <c r="CI95" s="589"/>
      <c r="CJ95" s="589"/>
      <c r="CK95" s="589"/>
      <c r="CL95" s="589"/>
      <c r="CM95" s="589"/>
      <c r="CN95" s="589"/>
      <c r="CO95" s="589"/>
      <c r="CP95" s="589"/>
      <c r="CQ95" s="589"/>
      <c r="CR95" s="589"/>
      <c r="CS95" s="589"/>
      <c r="CT95" s="589"/>
      <c r="CU95" s="589"/>
    </row>
    <row r="96" spans="1:99" s="524" customFormat="1" ht="15" customHeight="1">
      <c r="A96" s="1241"/>
      <c r="B96" s="1241"/>
      <c r="C96" s="1241"/>
      <c r="D96" s="926"/>
      <c r="E96" s="926"/>
      <c r="F96" s="923"/>
      <c r="G96" s="921"/>
      <c r="H96" s="921"/>
      <c r="I96" s="919"/>
      <c r="J96" s="916"/>
      <c r="K96" s="928">
        <v>1</v>
      </c>
      <c r="L96" s="540"/>
      <c r="M96" s="552" t="s">
        <v>17</v>
      </c>
      <c r="N96" s="551"/>
      <c r="O96" s="547"/>
      <c r="P96" s="547"/>
      <c r="Q96" s="547"/>
      <c r="R96" s="575"/>
      <c r="S96" s="566"/>
      <c r="T96" s="565"/>
      <c r="U96" s="551"/>
      <c r="V96" s="759"/>
      <c r="W96" s="759"/>
      <c r="X96" s="759"/>
      <c r="Y96" s="768"/>
      <c r="Z96" s="1008"/>
      <c r="AA96" s="1007"/>
      <c r="AB96" s="1001"/>
      <c r="AC96" s="759"/>
      <c r="AD96" s="759"/>
      <c r="AE96" s="759"/>
      <c r="AF96" s="768"/>
      <c r="AG96" s="1008"/>
      <c r="AH96" s="1007"/>
      <c r="AI96" s="1001"/>
      <c r="AJ96" s="759"/>
      <c r="AK96" s="759"/>
      <c r="AL96" s="759"/>
      <c r="AM96" s="768"/>
      <c r="AN96" s="1008"/>
      <c r="AO96" s="1007"/>
      <c r="AP96" s="1001"/>
      <c r="AQ96" s="759"/>
      <c r="AR96" s="759"/>
      <c r="AS96" s="759"/>
      <c r="AT96" s="768"/>
      <c r="AU96" s="1008"/>
      <c r="AV96" s="1007"/>
      <c r="AW96" s="1001"/>
      <c r="AX96" s="759"/>
      <c r="AY96" s="759"/>
      <c r="AZ96" s="759"/>
      <c r="BA96" s="768"/>
      <c r="BB96" s="1008"/>
      <c r="BC96" s="1007"/>
      <c r="BD96" s="1001"/>
      <c r="BE96" s="759"/>
      <c r="BF96" s="759"/>
      <c r="BG96" s="759"/>
      <c r="BH96" s="768"/>
      <c r="BI96" s="1008"/>
      <c r="BJ96" s="1007"/>
      <c r="BK96" s="1001"/>
      <c r="BL96" s="759"/>
      <c r="BM96" s="759"/>
      <c r="BN96" s="759"/>
      <c r="BO96" s="768"/>
      <c r="BP96" s="1008"/>
      <c r="BQ96" s="1007"/>
      <c r="BR96" s="1001"/>
      <c r="BS96" s="759"/>
      <c r="BT96" s="759"/>
      <c r="BU96" s="759"/>
      <c r="BV96" s="768"/>
      <c r="BW96" s="1008"/>
      <c r="BX96" s="1007"/>
      <c r="BY96" s="1001"/>
      <c r="BZ96" s="759"/>
      <c r="CA96" s="759"/>
      <c r="CB96" s="759"/>
      <c r="CC96" s="768"/>
      <c r="CD96" s="1008"/>
      <c r="CE96" s="1007"/>
      <c r="CF96" s="1001"/>
      <c r="CG96" s="566"/>
      <c r="CH96" s="562"/>
      <c r="CI96" s="589"/>
      <c r="CJ96" s="589"/>
      <c r="CK96" s="589"/>
      <c r="CL96" s="589"/>
      <c r="CM96" s="589"/>
      <c r="CN96" s="589"/>
      <c r="CO96" s="589"/>
      <c r="CP96" s="589"/>
      <c r="CQ96" s="589"/>
      <c r="CR96" s="589"/>
      <c r="CS96" s="589"/>
      <c r="CT96" s="589"/>
    </row>
    <row r="97" spans="1:98" s="524" customFormat="1" ht="15" customHeight="1">
      <c r="A97" s="1241"/>
      <c r="B97" s="1241"/>
      <c r="C97" s="926"/>
      <c r="D97" s="926"/>
      <c r="E97" s="926"/>
      <c r="F97" s="926"/>
      <c r="G97" s="921"/>
      <c r="H97" s="921"/>
      <c r="I97" s="929"/>
      <c r="J97" s="916"/>
      <c r="K97" s="928">
        <v>1</v>
      </c>
      <c r="L97" s="540"/>
      <c r="M97" s="551" t="s">
        <v>18</v>
      </c>
      <c r="N97" s="551"/>
      <c r="O97" s="547"/>
      <c r="P97" s="547"/>
      <c r="Q97" s="547"/>
      <c r="R97" s="575"/>
      <c r="S97" s="566"/>
      <c r="T97" s="565"/>
      <c r="U97" s="551"/>
      <c r="V97" s="759"/>
      <c r="W97" s="759"/>
      <c r="X97" s="759"/>
      <c r="Y97" s="768"/>
      <c r="Z97" s="1008"/>
      <c r="AA97" s="1007"/>
      <c r="AB97" s="1001"/>
      <c r="AC97" s="759"/>
      <c r="AD97" s="759"/>
      <c r="AE97" s="759"/>
      <c r="AF97" s="768"/>
      <c r="AG97" s="1008"/>
      <c r="AH97" s="1007"/>
      <c r="AI97" s="1001"/>
      <c r="AJ97" s="759"/>
      <c r="AK97" s="759"/>
      <c r="AL97" s="759"/>
      <c r="AM97" s="768"/>
      <c r="AN97" s="1008"/>
      <c r="AO97" s="1007"/>
      <c r="AP97" s="1001"/>
      <c r="AQ97" s="759"/>
      <c r="AR97" s="759"/>
      <c r="AS97" s="759"/>
      <c r="AT97" s="768"/>
      <c r="AU97" s="1008"/>
      <c r="AV97" s="1007"/>
      <c r="AW97" s="1001"/>
      <c r="AX97" s="759"/>
      <c r="AY97" s="759"/>
      <c r="AZ97" s="759"/>
      <c r="BA97" s="768"/>
      <c r="BB97" s="1008"/>
      <c r="BC97" s="1007"/>
      <c r="BD97" s="1001"/>
      <c r="BE97" s="759"/>
      <c r="BF97" s="759"/>
      <c r="BG97" s="759"/>
      <c r="BH97" s="768"/>
      <c r="BI97" s="1008"/>
      <c r="BJ97" s="1007"/>
      <c r="BK97" s="1001"/>
      <c r="BL97" s="759"/>
      <c r="BM97" s="759"/>
      <c r="BN97" s="759"/>
      <c r="BO97" s="768"/>
      <c r="BP97" s="1008"/>
      <c r="BQ97" s="1007"/>
      <c r="BR97" s="1001"/>
      <c r="BS97" s="759"/>
      <c r="BT97" s="759"/>
      <c r="BU97" s="759"/>
      <c r="BV97" s="768"/>
      <c r="BW97" s="1008"/>
      <c r="BX97" s="1007"/>
      <c r="BY97" s="1001"/>
      <c r="BZ97" s="759"/>
      <c r="CA97" s="759"/>
      <c r="CB97" s="759"/>
      <c r="CC97" s="768"/>
      <c r="CD97" s="1008"/>
      <c r="CE97" s="1007"/>
      <c r="CF97" s="1001"/>
      <c r="CG97" s="566"/>
      <c r="CH97" s="562"/>
      <c r="CI97" s="589"/>
      <c r="CJ97" s="589"/>
      <c r="CK97" s="589"/>
      <c r="CL97" s="589"/>
      <c r="CM97" s="589"/>
      <c r="CN97" s="589"/>
      <c r="CO97" s="589"/>
      <c r="CP97" s="589"/>
      <c r="CQ97" s="589"/>
      <c r="CR97" s="589"/>
      <c r="CS97" s="589"/>
      <c r="CT97" s="589"/>
    </row>
    <row r="98" spans="1:98" s="524" customFormat="1" ht="15" customHeight="1">
      <c r="A98" s="1241"/>
      <c r="B98" s="926"/>
      <c r="C98" s="926"/>
      <c r="D98" s="926"/>
      <c r="E98" s="926"/>
      <c r="F98" s="926"/>
      <c r="G98" s="921"/>
      <c r="H98" s="921"/>
      <c r="I98" s="919"/>
      <c r="J98" s="916"/>
      <c r="K98" s="928">
        <v>1</v>
      </c>
      <c r="L98" s="540"/>
      <c r="M98" s="560" t="s">
        <v>19</v>
      </c>
      <c r="N98" s="551"/>
      <c r="O98" s="547"/>
      <c r="P98" s="547"/>
      <c r="Q98" s="547"/>
      <c r="R98" s="575"/>
      <c r="S98" s="566"/>
      <c r="T98" s="565"/>
      <c r="U98" s="551"/>
      <c r="V98" s="759"/>
      <c r="W98" s="759"/>
      <c r="X98" s="759"/>
      <c r="Y98" s="768"/>
      <c r="Z98" s="1008"/>
      <c r="AA98" s="1007"/>
      <c r="AB98" s="1001"/>
      <c r="AC98" s="759"/>
      <c r="AD98" s="759"/>
      <c r="AE98" s="759"/>
      <c r="AF98" s="768"/>
      <c r="AG98" s="1008"/>
      <c r="AH98" s="1007"/>
      <c r="AI98" s="1001"/>
      <c r="AJ98" s="759"/>
      <c r="AK98" s="759"/>
      <c r="AL98" s="759"/>
      <c r="AM98" s="768"/>
      <c r="AN98" s="1008"/>
      <c r="AO98" s="1007"/>
      <c r="AP98" s="1001"/>
      <c r="AQ98" s="759"/>
      <c r="AR98" s="759"/>
      <c r="AS98" s="759"/>
      <c r="AT98" s="768"/>
      <c r="AU98" s="1008"/>
      <c r="AV98" s="1007"/>
      <c r="AW98" s="1001"/>
      <c r="AX98" s="759"/>
      <c r="AY98" s="759"/>
      <c r="AZ98" s="759"/>
      <c r="BA98" s="768"/>
      <c r="BB98" s="1008"/>
      <c r="BC98" s="1007"/>
      <c r="BD98" s="1001"/>
      <c r="BE98" s="759"/>
      <c r="BF98" s="759"/>
      <c r="BG98" s="759"/>
      <c r="BH98" s="768"/>
      <c r="BI98" s="1008"/>
      <c r="BJ98" s="1007"/>
      <c r="BK98" s="1001"/>
      <c r="BL98" s="759"/>
      <c r="BM98" s="759"/>
      <c r="BN98" s="759"/>
      <c r="BO98" s="768"/>
      <c r="BP98" s="1008"/>
      <c r="BQ98" s="1007"/>
      <c r="BR98" s="1001"/>
      <c r="BS98" s="759"/>
      <c r="BT98" s="759"/>
      <c r="BU98" s="759"/>
      <c r="BV98" s="768"/>
      <c r="BW98" s="1008"/>
      <c r="BX98" s="1007"/>
      <c r="BY98" s="1001"/>
      <c r="BZ98" s="759"/>
      <c r="CA98" s="759"/>
      <c r="CB98" s="759"/>
      <c r="CC98" s="768"/>
      <c r="CD98" s="1008"/>
      <c r="CE98" s="1007"/>
      <c r="CF98" s="1001"/>
      <c r="CG98" s="566"/>
      <c r="CH98" s="562"/>
      <c r="CI98" s="589"/>
      <c r="CJ98" s="589"/>
      <c r="CK98" s="589"/>
      <c r="CL98" s="589"/>
      <c r="CM98" s="589"/>
      <c r="CN98" s="589"/>
      <c r="CO98" s="589"/>
      <c r="CP98" s="589"/>
      <c r="CQ98" s="589"/>
      <c r="CR98" s="589"/>
      <c r="CS98" s="589"/>
      <c r="CT98" s="589"/>
    </row>
    <row r="99" spans="1:98"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98"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98" s="35" customFormat="1" ht="17.100000000000001" customHeight="1">
      <c r="G101" s="35" t="s">
        <v>13</v>
      </c>
      <c r="I101" s="35" t="s">
        <v>68</v>
      </c>
      <c r="V101" s="158"/>
    </row>
    <row r="102" spans="1:98" ht="17.100000000000001" customHeight="1">
      <c r="X102" s="471"/>
      <c r="Y102" s="43"/>
      <c r="Z102" s="43"/>
    </row>
    <row r="103" spans="1:98" s="525" customFormat="1" ht="22.5">
      <c r="A103" s="1241">
        <v>1</v>
      </c>
      <c r="B103" s="1081"/>
      <c r="C103" s="1081"/>
      <c r="D103" s="1081"/>
      <c r="E103" s="1082"/>
      <c r="F103" s="1083"/>
      <c r="G103" s="1081"/>
      <c r="H103" s="1081"/>
      <c r="I103" s="1062"/>
      <c r="J103" s="1067"/>
      <c r="K103" s="1067"/>
      <c r="L103" s="595">
        <f>mergeValue(A103)</f>
        <v>1</v>
      </c>
      <c r="M103" s="643" t="s">
        <v>20</v>
      </c>
      <c r="N103" s="582"/>
      <c r="O103" s="1294"/>
      <c r="P103" s="1295"/>
      <c r="Q103" s="1295"/>
      <c r="R103" s="1295"/>
      <c r="S103" s="1295"/>
      <c r="T103" s="1295"/>
      <c r="U103" s="1295"/>
      <c r="V103" s="1295"/>
      <c r="W103" s="1295"/>
      <c r="X103" s="1295"/>
      <c r="Y103" s="1295"/>
      <c r="Z103" s="1295"/>
      <c r="AA103" s="1296"/>
      <c r="AB103" s="632" t="s">
        <v>477</v>
      </c>
      <c r="AC103" s="587"/>
      <c r="AD103" s="587"/>
      <c r="AE103" s="587"/>
      <c r="AF103" s="587"/>
      <c r="AG103" s="587"/>
      <c r="AH103" s="587"/>
      <c r="AI103" s="587"/>
      <c r="AJ103" s="587"/>
      <c r="AK103" s="587"/>
      <c r="AL103" s="587"/>
      <c r="AM103" s="587"/>
      <c r="AN103" s="587"/>
    </row>
    <row r="104" spans="1:98" s="525" customFormat="1" ht="22.5">
      <c r="A104" s="1241"/>
      <c r="B104" s="1241">
        <v>1</v>
      </c>
      <c r="C104" s="1081"/>
      <c r="D104" s="1081"/>
      <c r="E104" s="1083"/>
      <c r="F104" s="1083"/>
      <c r="G104" s="1081"/>
      <c r="H104" s="1081"/>
      <c r="I104" s="1069"/>
      <c r="J104" s="1064"/>
      <c r="K104" s="1063"/>
      <c r="L104" s="595" t="str">
        <f>mergeValue(A104) &amp;"."&amp; mergeValue(B104)</f>
        <v>1.1</v>
      </c>
      <c r="M104" s="548" t="s">
        <v>16</v>
      </c>
      <c r="N104" s="582"/>
      <c r="O104" s="1294"/>
      <c r="P104" s="1295"/>
      <c r="Q104" s="1295"/>
      <c r="R104" s="1295"/>
      <c r="S104" s="1295"/>
      <c r="T104" s="1295"/>
      <c r="U104" s="1295"/>
      <c r="V104" s="1295"/>
      <c r="W104" s="1295"/>
      <c r="X104" s="1295"/>
      <c r="Y104" s="1295"/>
      <c r="Z104" s="1295"/>
      <c r="AA104" s="1296"/>
      <c r="AB104" s="632" t="s">
        <v>478</v>
      </c>
      <c r="AC104" s="587"/>
      <c r="AD104" s="587"/>
      <c r="AE104" s="587"/>
      <c r="AF104" s="587"/>
      <c r="AG104" s="587"/>
      <c r="AH104" s="587"/>
      <c r="AI104" s="587"/>
      <c r="AJ104" s="587"/>
      <c r="AK104" s="587"/>
      <c r="AL104" s="587"/>
      <c r="AM104" s="587"/>
      <c r="AN104" s="587"/>
    </row>
    <row r="105" spans="1:98" s="525" customFormat="1" ht="22.5">
      <c r="A105" s="1241"/>
      <c r="B105" s="1241"/>
      <c r="C105" s="1241">
        <v>1</v>
      </c>
      <c r="D105" s="1081"/>
      <c r="E105" s="1083"/>
      <c r="F105" s="1083"/>
      <c r="G105" s="1081"/>
      <c r="H105" s="1081"/>
      <c r="I105" s="1069"/>
      <c r="J105" s="1064"/>
      <c r="K105" s="1063"/>
      <c r="L105" s="595" t="str">
        <f>mergeValue(A105) &amp;"."&amp; mergeValue(B105)&amp;"."&amp; mergeValue(C105)</f>
        <v>1.1.1</v>
      </c>
      <c r="M105" s="549" t="s">
        <v>7</v>
      </c>
      <c r="N105" s="582"/>
      <c r="O105" s="1294"/>
      <c r="P105" s="1295"/>
      <c r="Q105" s="1295"/>
      <c r="R105" s="1295"/>
      <c r="S105" s="1295"/>
      <c r="T105" s="1295"/>
      <c r="U105" s="1295"/>
      <c r="V105" s="1295"/>
      <c r="W105" s="1295"/>
      <c r="X105" s="1295"/>
      <c r="Y105" s="1295"/>
      <c r="Z105" s="1295"/>
      <c r="AA105" s="1296"/>
      <c r="AB105" s="632" t="s">
        <v>634</v>
      </c>
      <c r="AC105" s="587"/>
      <c r="AD105" s="587"/>
      <c r="AE105" s="587"/>
      <c r="AF105" s="587"/>
      <c r="AG105" s="587"/>
      <c r="AH105" s="587"/>
      <c r="AI105" s="587"/>
      <c r="AJ105" s="587"/>
      <c r="AK105" s="587"/>
      <c r="AL105" s="587"/>
      <c r="AM105" s="587"/>
      <c r="AN105" s="587"/>
    </row>
    <row r="106" spans="1:98" s="525" customFormat="1" ht="22.5">
      <c r="A106" s="1241"/>
      <c r="B106" s="1241"/>
      <c r="C106" s="1241"/>
      <c r="D106" s="1241">
        <v>1</v>
      </c>
      <c r="E106" s="1083"/>
      <c r="F106" s="1083"/>
      <c r="G106" s="1081"/>
      <c r="H106" s="1081"/>
      <c r="I106" s="1069"/>
      <c r="J106" s="1064"/>
      <c r="K106" s="1063"/>
      <c r="L106" s="595" t="str">
        <f>mergeValue(A106) &amp;"."&amp; mergeValue(B106)&amp;"."&amp; mergeValue(C106)&amp;"."&amp; mergeValue(D106)</f>
        <v>1.1.1.1</v>
      </c>
      <c r="M106" s="550" t="s">
        <v>22</v>
      </c>
      <c r="N106" s="582"/>
      <c r="O106" s="1294"/>
      <c r="P106" s="1295"/>
      <c r="Q106" s="1295"/>
      <c r="R106" s="1295"/>
      <c r="S106" s="1295"/>
      <c r="T106" s="1295"/>
      <c r="U106" s="1295"/>
      <c r="V106" s="1295"/>
      <c r="W106" s="1295"/>
      <c r="X106" s="1295"/>
      <c r="Y106" s="1295"/>
      <c r="Z106" s="1295"/>
      <c r="AA106" s="1296"/>
      <c r="AB106" s="632" t="s">
        <v>635</v>
      </c>
      <c r="AC106" s="587"/>
      <c r="AD106" s="587"/>
      <c r="AE106" s="587"/>
      <c r="AF106" s="587"/>
      <c r="AG106" s="587"/>
      <c r="AH106" s="587"/>
      <c r="AI106" s="587"/>
      <c r="AJ106" s="587"/>
      <c r="AK106" s="587"/>
      <c r="AL106" s="587"/>
      <c r="AM106" s="587"/>
      <c r="AN106" s="587"/>
    </row>
    <row r="107" spans="1:98" s="525" customFormat="1" ht="0.2" customHeight="1">
      <c r="A107" s="1241"/>
      <c r="B107" s="1241"/>
      <c r="C107" s="1241"/>
      <c r="D107" s="1241"/>
      <c r="E107" s="1241">
        <v>1</v>
      </c>
      <c r="F107" s="1083"/>
      <c r="G107" s="1081"/>
      <c r="H107" s="1081"/>
      <c r="I107" s="1068"/>
      <c r="J107" s="1064"/>
      <c r="K107" s="1063"/>
      <c r="L107" s="595"/>
      <c r="M107" s="556"/>
      <c r="N107" s="583"/>
      <c r="O107" s="1297"/>
      <c r="P107" s="1298"/>
      <c r="Q107" s="1298"/>
      <c r="R107" s="1298"/>
      <c r="S107" s="1298"/>
      <c r="T107" s="1298"/>
      <c r="U107" s="1298"/>
      <c r="V107" s="1298"/>
      <c r="W107" s="1298"/>
      <c r="X107" s="1298"/>
      <c r="Y107" s="1298"/>
      <c r="Z107" s="1298"/>
      <c r="AA107" s="1299"/>
      <c r="AB107" s="632"/>
      <c r="AC107" s="587"/>
      <c r="AD107" s="587"/>
      <c r="AE107" s="587"/>
      <c r="AF107" s="587"/>
      <c r="AG107" s="587"/>
      <c r="AH107" s="587"/>
      <c r="AI107" s="587"/>
      <c r="AJ107" s="587"/>
      <c r="AK107" s="587"/>
      <c r="AL107" s="587"/>
      <c r="AM107" s="587"/>
      <c r="AN107" s="587"/>
    </row>
    <row r="108" spans="1:98" s="525" customFormat="1" ht="90">
      <c r="A108" s="1241"/>
      <c r="B108" s="1241"/>
      <c r="C108" s="1241"/>
      <c r="D108" s="1241"/>
      <c r="E108" s="1241"/>
      <c r="F108" s="1241">
        <v>1</v>
      </c>
      <c r="G108" s="1081"/>
      <c r="H108" s="1081"/>
      <c r="I108" s="1263"/>
      <c r="J108" s="1064"/>
      <c r="K108" s="1063"/>
      <c r="L108" s="595" t="str">
        <f>mergeValue(A108) &amp;"."&amp; mergeValue(B108)&amp;"."&amp; mergeValue(C108)&amp;"."&amp; mergeValue(D108)&amp;"."&amp; mergeValue(F108)</f>
        <v>1.1.1.1.1</v>
      </c>
      <c r="M108" s="557" t="s">
        <v>10</v>
      </c>
      <c r="N108" s="583"/>
      <c r="O108" s="1244"/>
      <c r="P108" s="1245"/>
      <c r="Q108" s="1245"/>
      <c r="R108" s="1245"/>
      <c r="S108" s="1245"/>
      <c r="T108" s="1245"/>
      <c r="U108" s="1245"/>
      <c r="V108" s="1245"/>
      <c r="W108" s="1245"/>
      <c r="X108" s="1245"/>
      <c r="Y108" s="1245"/>
      <c r="Z108" s="1245"/>
      <c r="AA108" s="1246"/>
      <c r="AB108" s="632" t="s">
        <v>636</v>
      </c>
      <c r="AC108" s="587"/>
      <c r="AD108" s="591" t="str">
        <f>strCheckUnique(AE108:AE113)</f>
        <v/>
      </c>
      <c r="AE108" s="587"/>
      <c r="AF108" s="591"/>
      <c r="AG108" s="587"/>
      <c r="AH108" s="587"/>
      <c r="AI108" s="587"/>
      <c r="AJ108" s="587"/>
      <c r="AK108" s="587"/>
      <c r="AL108" s="587"/>
      <c r="AM108" s="587"/>
      <c r="AN108" s="587"/>
    </row>
    <row r="109" spans="1:98" s="525" customFormat="1" ht="135">
      <c r="A109" s="1241"/>
      <c r="B109" s="1241"/>
      <c r="C109" s="1241"/>
      <c r="D109" s="1241"/>
      <c r="E109" s="1241"/>
      <c r="F109" s="1241"/>
      <c r="G109" s="1241">
        <v>1</v>
      </c>
      <c r="H109" s="1081"/>
      <c r="I109" s="1263"/>
      <c r="J109" s="1264"/>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52"/>
      <c r="X109" s="1237" t="s">
        <v>84</v>
      </c>
      <c r="Y109" s="1252"/>
      <c r="Z109" s="1237"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98" s="525" customFormat="1" ht="102.75" customHeight="1">
      <c r="A110" s="1241"/>
      <c r="B110" s="1241"/>
      <c r="C110" s="1241"/>
      <c r="D110" s="1241"/>
      <c r="E110" s="1241"/>
      <c r="F110" s="1241"/>
      <c r="G110" s="1241"/>
      <c r="H110" s="1081">
        <v>1</v>
      </c>
      <c r="I110" s="1263"/>
      <c r="J110" s="1264"/>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2"/>
      <c r="X110" s="1237"/>
      <c r="Y110" s="1252"/>
      <c r="Z110" s="1237"/>
      <c r="AA110" s="672"/>
      <c r="AB110" s="1211" t="s">
        <v>670</v>
      </c>
      <c r="AC110" s="587" t="str">
        <f>strCheckDate(O110:AA110)</f>
        <v/>
      </c>
      <c r="AD110" s="587"/>
      <c r="AE110" s="587"/>
      <c r="AF110" s="591"/>
      <c r="AG110" s="587"/>
      <c r="AH110" s="587"/>
      <c r="AI110" s="587"/>
      <c r="AJ110" s="587"/>
      <c r="AK110" s="587"/>
      <c r="AL110" s="587"/>
      <c r="AM110" s="587"/>
      <c r="AN110" s="587"/>
    </row>
    <row r="111" spans="1:98" s="525" customFormat="1" ht="0.2" customHeight="1">
      <c r="A111" s="1241"/>
      <c r="B111" s="1241"/>
      <c r="C111" s="1241"/>
      <c r="D111" s="1241"/>
      <c r="E111" s="1241"/>
      <c r="F111" s="1241"/>
      <c r="G111" s="1241"/>
      <c r="H111" s="1081"/>
      <c r="I111" s="1263"/>
      <c r="J111" s="1264"/>
      <c r="K111" s="1070"/>
      <c r="L111" s="602"/>
      <c r="M111" s="648"/>
      <c r="N111" s="648"/>
      <c r="O111" s="564"/>
      <c r="P111" s="495"/>
      <c r="Q111" s="495"/>
      <c r="R111" s="495"/>
      <c r="S111" s="495"/>
      <c r="T111" s="495"/>
      <c r="U111" s="561"/>
      <c r="V111" s="586"/>
      <c r="W111" s="1236"/>
      <c r="X111" s="1237"/>
      <c r="Y111" s="1236"/>
      <c r="Z111" s="1237"/>
      <c r="AA111" s="539"/>
      <c r="AB111" s="1211"/>
      <c r="AC111" s="587"/>
      <c r="AD111" s="587"/>
      <c r="AE111" s="587"/>
      <c r="AF111" s="591">
        <f ca="1">OFFSET(AF111,-1,0)</f>
        <v>0</v>
      </c>
      <c r="AG111" s="587"/>
      <c r="AH111" s="587"/>
      <c r="AI111" s="587"/>
      <c r="AJ111" s="587"/>
      <c r="AK111" s="587"/>
      <c r="AL111" s="587"/>
      <c r="AM111" s="587"/>
      <c r="AN111" s="587"/>
    </row>
    <row r="112" spans="1:98" s="524" customFormat="1" ht="15" customHeight="1">
      <c r="A112" s="1241"/>
      <c r="B112" s="1241"/>
      <c r="C112" s="1241"/>
      <c r="D112" s="1241"/>
      <c r="E112" s="1241"/>
      <c r="F112" s="1241"/>
      <c r="G112" s="1241"/>
      <c r="H112" s="1081"/>
      <c r="I112" s="1263"/>
      <c r="J112" s="1264"/>
      <c r="K112" s="1072"/>
      <c r="L112" s="540"/>
      <c r="M112" s="559" t="s">
        <v>41</v>
      </c>
      <c r="N112" s="553"/>
      <c r="O112" s="547"/>
      <c r="P112" s="547"/>
      <c r="Q112" s="547"/>
      <c r="R112" s="547"/>
      <c r="S112" s="547"/>
      <c r="T112" s="547"/>
      <c r="U112" s="547"/>
      <c r="V112" s="547"/>
      <c r="W112" s="565"/>
      <c r="X112" s="566"/>
      <c r="Y112" s="565"/>
      <c r="Z112" s="553"/>
      <c r="AA112" s="562"/>
      <c r="AB112" s="1211"/>
      <c r="AC112" s="589"/>
      <c r="AD112" s="589"/>
      <c r="AE112" s="589"/>
      <c r="AF112" s="589"/>
      <c r="AG112" s="589"/>
      <c r="AH112" s="589"/>
      <c r="AI112" s="589"/>
      <c r="AJ112" s="589"/>
      <c r="AK112" s="589"/>
      <c r="AL112" s="589"/>
      <c r="AM112" s="589"/>
      <c r="AN112" s="589"/>
    </row>
    <row r="113" spans="1:40" s="524" customFormat="1" ht="15" customHeight="1">
      <c r="A113" s="1241"/>
      <c r="B113" s="1241"/>
      <c r="C113" s="1241"/>
      <c r="D113" s="1241"/>
      <c r="E113" s="1241"/>
      <c r="F113" s="1241"/>
      <c r="G113" s="1081"/>
      <c r="H113" s="1081"/>
      <c r="I113" s="1263"/>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41"/>
      <c r="B114" s="1241"/>
      <c r="C114" s="1241"/>
      <c r="D114" s="1241"/>
      <c r="E114" s="1241"/>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41"/>
      <c r="B115" s="1241"/>
      <c r="C115" s="1241"/>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41"/>
      <c r="B116" s="1241"/>
      <c r="C116" s="1241"/>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41"/>
      <c r="B117" s="1241"/>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41"/>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41">
        <v>1</v>
      </c>
      <c r="B125" s="942"/>
      <c r="C125" s="942"/>
      <c r="D125" s="942"/>
      <c r="E125" s="943"/>
      <c r="F125" s="944"/>
      <c r="G125" s="944"/>
      <c r="H125" s="944"/>
      <c r="I125" s="945"/>
      <c r="J125" s="940"/>
      <c r="K125" s="947"/>
      <c r="L125" s="595">
        <f>mergeValue(A125)</f>
        <v>1</v>
      </c>
      <c r="M125" s="643" t="s">
        <v>20</v>
      </c>
      <c r="N125" s="582"/>
      <c r="O125" s="1254"/>
      <c r="P125" s="1254"/>
      <c r="Q125" s="1254"/>
      <c r="R125" s="1254"/>
      <c r="S125" s="1254"/>
      <c r="T125" s="1254"/>
      <c r="U125" s="1254"/>
      <c r="V125" s="1254"/>
      <c r="W125" s="632" t="s">
        <v>659</v>
      </c>
      <c r="X125" s="587"/>
      <c r="Y125" s="587"/>
      <c r="Z125" s="587"/>
      <c r="AA125" s="587"/>
      <c r="AB125" s="587"/>
      <c r="AC125" s="587"/>
      <c r="AD125" s="587"/>
      <c r="AE125" s="587"/>
      <c r="AF125" s="587"/>
      <c r="AG125" s="587"/>
      <c r="AH125" s="587"/>
    </row>
    <row r="126" spans="1:40" s="525" customFormat="1" ht="22.5">
      <c r="A126" s="1241"/>
      <c r="B126" s="1241">
        <v>1</v>
      </c>
      <c r="C126" s="942"/>
      <c r="D126" s="942"/>
      <c r="E126" s="944"/>
      <c r="F126" s="944"/>
      <c r="G126" s="944"/>
      <c r="H126" s="944"/>
      <c r="I126" s="939"/>
      <c r="J126" s="938"/>
      <c r="K126" s="941"/>
      <c r="L126" s="595" t="str">
        <f>mergeValue(A126) &amp;"."&amp; mergeValue(B126)</f>
        <v>1.1</v>
      </c>
      <c r="M126" s="548" t="s">
        <v>16</v>
      </c>
      <c r="N126" s="582"/>
      <c r="O126" s="1254"/>
      <c r="P126" s="1254"/>
      <c r="Q126" s="1254"/>
      <c r="R126" s="1254"/>
      <c r="S126" s="1254"/>
      <c r="T126" s="1254"/>
      <c r="U126" s="1254"/>
      <c r="V126" s="1254"/>
      <c r="W126" s="632" t="s">
        <v>478</v>
      </c>
      <c r="X126" s="587"/>
      <c r="Y126" s="587"/>
      <c r="Z126" s="587"/>
      <c r="AA126" s="587"/>
      <c r="AB126" s="587"/>
      <c r="AC126" s="587"/>
      <c r="AD126" s="587"/>
      <c r="AE126" s="587"/>
      <c r="AF126" s="587"/>
      <c r="AG126" s="587"/>
      <c r="AH126" s="587"/>
    </row>
    <row r="127" spans="1:40" s="525" customFormat="1" ht="22.5">
      <c r="A127" s="1241"/>
      <c r="B127" s="1241"/>
      <c r="C127" s="1241">
        <v>1</v>
      </c>
      <c r="D127" s="942"/>
      <c r="E127" s="944"/>
      <c r="F127" s="944"/>
      <c r="G127" s="944"/>
      <c r="H127" s="944"/>
      <c r="I127" s="946"/>
      <c r="J127" s="938"/>
      <c r="K127" s="941"/>
      <c r="L127" s="595" t="str">
        <f>mergeValue(A127) &amp;"."&amp; mergeValue(B127)&amp;"."&amp; mergeValue(C127)</f>
        <v>1.1.1</v>
      </c>
      <c r="M127" s="549" t="s">
        <v>7</v>
      </c>
      <c r="N127" s="582"/>
      <c r="O127" s="1254"/>
      <c r="P127" s="1254"/>
      <c r="Q127" s="1254"/>
      <c r="R127" s="1254"/>
      <c r="S127" s="1254"/>
      <c r="T127" s="1254"/>
      <c r="U127" s="1254"/>
      <c r="V127" s="1254"/>
      <c r="W127" s="632" t="s">
        <v>634</v>
      </c>
      <c r="X127" s="587"/>
      <c r="Y127" s="587"/>
      <c r="Z127" s="587"/>
      <c r="AA127" s="587"/>
      <c r="AB127" s="587"/>
      <c r="AC127" s="587"/>
      <c r="AD127" s="587"/>
      <c r="AE127" s="587"/>
      <c r="AF127" s="587"/>
      <c r="AG127" s="587"/>
      <c r="AH127" s="587"/>
    </row>
    <row r="128" spans="1:40" s="525" customFormat="1" ht="22.5">
      <c r="A128" s="1241"/>
      <c r="B128" s="1241"/>
      <c r="C128" s="1241"/>
      <c r="D128" s="1241">
        <v>1</v>
      </c>
      <c r="E128" s="944"/>
      <c r="F128" s="944"/>
      <c r="G128" s="944"/>
      <c r="H128" s="944"/>
      <c r="I128" s="946"/>
      <c r="J128" s="938"/>
      <c r="K128" s="941"/>
      <c r="L128" s="595" t="str">
        <f>mergeValue(A128) &amp;"."&amp; mergeValue(B128)&amp;"."&amp; mergeValue(C128)&amp;"."&amp; mergeValue(D128)</f>
        <v>1.1.1.1</v>
      </c>
      <c r="M128" s="550" t="s">
        <v>22</v>
      </c>
      <c r="N128" s="582"/>
      <c r="O128" s="1254"/>
      <c r="P128" s="1254"/>
      <c r="Q128" s="1254"/>
      <c r="R128" s="1254"/>
      <c r="S128" s="1254"/>
      <c r="T128" s="1254"/>
      <c r="U128" s="1254"/>
      <c r="V128" s="1254"/>
      <c r="W128" s="632" t="s">
        <v>635</v>
      </c>
      <c r="X128" s="587"/>
      <c r="Y128" s="587"/>
      <c r="Z128" s="587"/>
      <c r="AA128" s="587"/>
      <c r="AB128" s="587"/>
      <c r="AC128" s="587"/>
      <c r="AD128" s="587"/>
      <c r="AE128" s="587"/>
      <c r="AF128" s="587"/>
      <c r="AG128" s="587"/>
      <c r="AH128" s="587"/>
    </row>
    <row r="129" spans="1:34" s="525" customFormat="1" ht="11.25" hidden="1" customHeight="1">
      <c r="A129" s="1241"/>
      <c r="B129" s="1241"/>
      <c r="C129" s="1241"/>
      <c r="D129" s="1241"/>
      <c r="E129" s="1241">
        <v>1</v>
      </c>
      <c r="F129" s="944"/>
      <c r="G129" s="944"/>
      <c r="H129" s="942">
        <v>1</v>
      </c>
      <c r="I129" s="124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41"/>
      <c r="B130" s="1241"/>
      <c r="C130" s="1241"/>
      <c r="D130" s="1241"/>
      <c r="E130" s="1241"/>
      <c r="F130" s="1241">
        <v>1</v>
      </c>
      <c r="G130" s="942"/>
      <c r="H130" s="942"/>
      <c r="I130" s="1241"/>
      <c r="J130" s="1241">
        <v>1</v>
      </c>
      <c r="K130" s="950"/>
      <c r="L130" s="595" t="str">
        <f>mergeValue(A130) &amp;"."&amp; mergeValue(B130)&amp;"."&amp; mergeValue(C130)&amp;"."&amp; mergeValue(D130)&amp;"."&amp;  mergeValue(F130)</f>
        <v>1.1.1.1.1</v>
      </c>
      <c r="M130" s="557" t="s">
        <v>10</v>
      </c>
      <c r="N130" s="583"/>
      <c r="O130" s="1243"/>
      <c r="P130" s="1243"/>
      <c r="Q130" s="1243"/>
      <c r="R130" s="1243"/>
      <c r="S130" s="1243"/>
      <c r="T130" s="1243"/>
      <c r="U130" s="1243"/>
      <c r="V130" s="1243"/>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41"/>
      <c r="B131" s="1241"/>
      <c r="C131" s="1241"/>
      <c r="D131" s="1241"/>
      <c r="E131" s="1241"/>
      <c r="F131" s="1241"/>
      <c r="G131" s="942">
        <v>1</v>
      </c>
      <c r="H131" s="942"/>
      <c r="I131" s="1241"/>
      <c r="J131" s="1241"/>
      <c r="K131" s="950">
        <v>1</v>
      </c>
      <c r="L131" s="595" t="str">
        <f>mergeValue(A131) &amp;"."&amp; mergeValue(B131)&amp;"."&amp; mergeValue(C131)&amp;"."&amp; mergeValue(D131)&amp;"."&amp; mergeValue(F131)&amp;"."&amp; mergeValue(G131)</f>
        <v>1.1.1.1.1.1</v>
      </c>
      <c r="M131" s="1071"/>
      <c r="N131" s="588"/>
      <c r="O131" s="564"/>
      <c r="P131" s="564"/>
      <c r="Q131" s="1096"/>
      <c r="R131" s="1252"/>
      <c r="S131" s="1237" t="s">
        <v>84</v>
      </c>
      <c r="T131" s="1252"/>
      <c r="U131" s="1237" t="s">
        <v>85</v>
      </c>
      <c r="V131" s="580"/>
      <c r="W131" s="1211"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41"/>
      <c r="B132" s="1241"/>
      <c r="C132" s="1241"/>
      <c r="D132" s="1241"/>
      <c r="E132" s="1241"/>
      <c r="F132" s="1241"/>
      <c r="G132" s="942"/>
      <c r="H132" s="942"/>
      <c r="I132" s="1241"/>
      <c r="J132" s="1241"/>
      <c r="K132" s="950"/>
      <c r="L132" s="602"/>
      <c r="M132" s="648"/>
      <c r="N132" s="588"/>
      <c r="O132" s="564"/>
      <c r="P132" s="564"/>
      <c r="Q132" s="586" t="str">
        <f>R131 &amp; "-" &amp; T131</f>
        <v>-</v>
      </c>
      <c r="R132" s="1236"/>
      <c r="S132" s="1237"/>
      <c r="T132" s="1236"/>
      <c r="U132" s="1237"/>
      <c r="V132" s="580"/>
      <c r="W132" s="1211"/>
      <c r="X132" s="587"/>
      <c r="Y132" s="587"/>
      <c r="Z132" s="587"/>
      <c r="AA132" s="587"/>
      <c r="AB132" s="587"/>
      <c r="AC132" s="587"/>
      <c r="AD132" s="587"/>
      <c r="AE132" s="587"/>
      <c r="AF132" s="587"/>
      <c r="AG132" s="587"/>
      <c r="AH132" s="587"/>
    </row>
    <row r="133" spans="1:34" s="524" customFormat="1" ht="15" customHeight="1">
      <c r="A133" s="1241"/>
      <c r="B133" s="1241"/>
      <c r="C133" s="1241"/>
      <c r="D133" s="1241"/>
      <c r="E133" s="1241"/>
      <c r="F133" s="1241"/>
      <c r="G133" s="944"/>
      <c r="H133" s="942"/>
      <c r="I133" s="1241"/>
      <c r="J133" s="1241"/>
      <c r="K133" s="949"/>
      <c r="L133" s="540"/>
      <c r="M133" s="558" t="s">
        <v>25</v>
      </c>
      <c r="N133" s="553"/>
      <c r="O133" s="547"/>
      <c r="P133" s="547"/>
      <c r="Q133" s="547"/>
      <c r="R133" s="575"/>
      <c r="S133" s="566"/>
      <c r="T133" s="565"/>
      <c r="U133" s="553"/>
      <c r="V133" s="562"/>
      <c r="W133" s="1211"/>
      <c r="X133" s="589"/>
      <c r="Y133" s="589"/>
      <c r="Z133" s="589"/>
      <c r="AA133" s="589"/>
      <c r="AB133" s="589"/>
      <c r="AC133" s="589"/>
      <c r="AD133" s="589"/>
      <c r="AE133" s="589"/>
      <c r="AF133" s="589"/>
      <c r="AG133" s="589"/>
      <c r="AH133" s="589"/>
    </row>
    <row r="134" spans="1:34" s="524" customFormat="1" ht="15" customHeight="1">
      <c r="A134" s="1241"/>
      <c r="B134" s="1241"/>
      <c r="C134" s="1241"/>
      <c r="D134" s="1241"/>
      <c r="E134" s="1241"/>
      <c r="F134" s="944"/>
      <c r="G134" s="944"/>
      <c r="H134" s="942"/>
      <c r="I134" s="124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41"/>
      <c r="B135" s="1241"/>
      <c r="C135" s="1241"/>
      <c r="D135" s="124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41"/>
      <c r="B136" s="1241"/>
      <c r="C136" s="124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41"/>
      <c r="B137" s="124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4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41">
        <v>1</v>
      </c>
      <c r="B143" s="960"/>
      <c r="C143" s="960"/>
      <c r="D143" s="960"/>
      <c r="E143" s="961"/>
      <c r="F143" s="962"/>
      <c r="G143" s="962"/>
      <c r="H143" s="962"/>
      <c r="I143" s="963"/>
      <c r="J143" s="958"/>
      <c r="K143" s="965"/>
      <c r="L143" s="595">
        <f>mergeValue(A143)</f>
        <v>1</v>
      </c>
      <c r="M143" s="643" t="s">
        <v>20</v>
      </c>
      <c r="N143" s="582"/>
      <c r="O143" s="1254"/>
      <c r="P143" s="1254"/>
      <c r="Q143" s="1254"/>
      <c r="R143" s="1254"/>
      <c r="S143" s="1254"/>
      <c r="T143" s="1254"/>
      <c r="U143" s="1254"/>
      <c r="V143" s="1254"/>
      <c r="W143" s="632" t="s">
        <v>659</v>
      </c>
      <c r="X143" s="587"/>
      <c r="Y143" s="587"/>
      <c r="Z143" s="587"/>
      <c r="AA143" s="587"/>
      <c r="AB143" s="587"/>
      <c r="AC143" s="587"/>
      <c r="AD143" s="587"/>
      <c r="AE143" s="587"/>
      <c r="AF143" s="587"/>
      <c r="AG143" s="587"/>
      <c r="AH143" s="587"/>
    </row>
    <row r="144" spans="1:34" s="525" customFormat="1" ht="22.5">
      <c r="A144" s="1241"/>
      <c r="B144" s="1241">
        <v>1</v>
      </c>
      <c r="C144" s="960"/>
      <c r="D144" s="960"/>
      <c r="E144" s="962"/>
      <c r="F144" s="962"/>
      <c r="G144" s="962"/>
      <c r="H144" s="962"/>
      <c r="I144" s="957"/>
      <c r="J144" s="956"/>
      <c r="K144" s="959"/>
      <c r="L144" s="595" t="str">
        <f>mergeValue(A144) &amp;"."&amp; mergeValue(B144)</f>
        <v>1.1</v>
      </c>
      <c r="M144" s="548" t="s">
        <v>16</v>
      </c>
      <c r="N144" s="582"/>
      <c r="O144" s="1254"/>
      <c r="P144" s="1254"/>
      <c r="Q144" s="1254"/>
      <c r="R144" s="1254"/>
      <c r="S144" s="1254"/>
      <c r="T144" s="1254"/>
      <c r="U144" s="1254"/>
      <c r="V144" s="1254"/>
      <c r="W144" s="632" t="s">
        <v>478</v>
      </c>
      <c r="X144" s="587"/>
      <c r="Y144" s="587"/>
      <c r="Z144" s="587"/>
      <c r="AA144" s="587"/>
      <c r="AB144" s="587"/>
      <c r="AC144" s="587"/>
      <c r="AD144" s="587"/>
      <c r="AE144" s="587"/>
      <c r="AF144" s="587"/>
      <c r="AG144" s="587"/>
      <c r="AH144" s="587"/>
    </row>
    <row r="145" spans="1:35" s="525" customFormat="1" ht="22.5">
      <c r="A145" s="1241"/>
      <c r="B145" s="1241"/>
      <c r="C145" s="1241">
        <v>1</v>
      </c>
      <c r="D145" s="960"/>
      <c r="E145" s="962"/>
      <c r="F145" s="962"/>
      <c r="G145" s="962"/>
      <c r="H145" s="962"/>
      <c r="I145" s="964"/>
      <c r="J145" s="956"/>
      <c r="K145" s="959"/>
      <c r="L145" s="595" t="str">
        <f>mergeValue(A145) &amp;"."&amp; mergeValue(B145)&amp;"."&amp; mergeValue(C145)</f>
        <v>1.1.1</v>
      </c>
      <c r="M145" s="549" t="s">
        <v>7</v>
      </c>
      <c r="N145" s="582"/>
      <c r="O145" s="1254"/>
      <c r="P145" s="1254"/>
      <c r="Q145" s="1254"/>
      <c r="R145" s="1254"/>
      <c r="S145" s="1254"/>
      <c r="T145" s="1254"/>
      <c r="U145" s="1254"/>
      <c r="V145" s="1254"/>
      <c r="W145" s="632" t="s">
        <v>634</v>
      </c>
      <c r="X145" s="587"/>
      <c r="Y145" s="587"/>
      <c r="Z145" s="587"/>
      <c r="AA145" s="587"/>
      <c r="AB145" s="587"/>
      <c r="AC145" s="587"/>
      <c r="AD145" s="587"/>
      <c r="AE145" s="587"/>
      <c r="AF145" s="587"/>
      <c r="AG145" s="587"/>
      <c r="AH145" s="587"/>
    </row>
    <row r="146" spans="1:35" s="525" customFormat="1" ht="22.5">
      <c r="A146" s="1241"/>
      <c r="B146" s="1241"/>
      <c r="C146" s="1241"/>
      <c r="D146" s="1241">
        <v>1</v>
      </c>
      <c r="E146" s="962"/>
      <c r="F146" s="962"/>
      <c r="G146" s="962"/>
      <c r="H146" s="962"/>
      <c r="I146" s="964"/>
      <c r="J146" s="956"/>
      <c r="K146" s="959"/>
      <c r="L146" s="595" t="str">
        <f>mergeValue(A146) &amp;"."&amp; mergeValue(B146)&amp;"."&amp; mergeValue(C146)&amp;"."&amp; mergeValue(D146)</f>
        <v>1.1.1.1</v>
      </c>
      <c r="M146" s="550" t="s">
        <v>22</v>
      </c>
      <c r="N146" s="582"/>
      <c r="O146" s="1254"/>
      <c r="P146" s="1254"/>
      <c r="Q146" s="1254"/>
      <c r="R146" s="1254"/>
      <c r="S146" s="1254"/>
      <c r="T146" s="1254"/>
      <c r="U146" s="1254"/>
      <c r="V146" s="1254"/>
      <c r="W146" s="632" t="s">
        <v>635</v>
      </c>
      <c r="X146" s="587"/>
      <c r="Y146" s="587"/>
      <c r="Z146" s="587"/>
      <c r="AA146" s="587"/>
      <c r="AB146" s="587"/>
      <c r="AC146" s="587"/>
      <c r="AD146" s="587"/>
      <c r="AE146" s="587"/>
      <c r="AF146" s="587"/>
      <c r="AG146" s="587"/>
      <c r="AH146" s="587"/>
    </row>
    <row r="147" spans="1:35" s="525" customFormat="1" ht="11.25" hidden="1" customHeight="1">
      <c r="A147" s="1241"/>
      <c r="B147" s="1241"/>
      <c r="C147" s="1241"/>
      <c r="D147" s="1241"/>
      <c r="E147" s="1241">
        <v>1</v>
      </c>
      <c r="F147" s="962"/>
      <c r="G147" s="962"/>
      <c r="H147" s="960">
        <v>1</v>
      </c>
      <c r="I147" s="124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41"/>
      <c r="B148" s="1241"/>
      <c r="C148" s="1241"/>
      <c r="D148" s="1241"/>
      <c r="E148" s="1241"/>
      <c r="F148" s="1241">
        <v>1</v>
      </c>
      <c r="G148" s="960"/>
      <c r="H148" s="960"/>
      <c r="I148" s="1241"/>
      <c r="J148" s="1241">
        <v>1</v>
      </c>
      <c r="K148" s="968"/>
      <c r="L148" s="595" t="str">
        <f>mergeValue(A148) &amp;"."&amp; mergeValue(B148)&amp;"."&amp; mergeValue(C148)&amp;"."&amp; mergeValue(D148)&amp;"."&amp;  mergeValue(F148)</f>
        <v>1.1.1.1.1</v>
      </c>
      <c r="M148" s="557" t="s">
        <v>10</v>
      </c>
      <c r="N148" s="583"/>
      <c r="O148" s="1243"/>
      <c r="P148" s="1243"/>
      <c r="Q148" s="1243"/>
      <c r="R148" s="1243"/>
      <c r="S148" s="1243"/>
      <c r="T148" s="1243"/>
      <c r="U148" s="1243"/>
      <c r="V148" s="1243"/>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41"/>
      <c r="B149" s="1241"/>
      <c r="C149" s="1241"/>
      <c r="D149" s="1241"/>
      <c r="E149" s="1241"/>
      <c r="F149" s="1241"/>
      <c r="G149" s="960">
        <v>1</v>
      </c>
      <c r="H149" s="960"/>
      <c r="I149" s="1241"/>
      <c r="J149" s="1241"/>
      <c r="K149" s="968">
        <v>1</v>
      </c>
      <c r="L149" s="595" t="str">
        <f>mergeValue(A149) &amp;"."&amp; mergeValue(B149)&amp;"."&amp; mergeValue(C149)&amp;"."&amp; mergeValue(D149)&amp;"."&amp; mergeValue(F149)&amp;"."&amp; mergeValue(G149)</f>
        <v>1.1.1.1.1.1</v>
      </c>
      <c r="M149" s="1071"/>
      <c r="N149" s="588"/>
      <c r="O149" s="564"/>
      <c r="P149" s="564"/>
      <c r="Q149" s="1096"/>
      <c r="R149" s="1252"/>
      <c r="S149" s="1237" t="s">
        <v>84</v>
      </c>
      <c r="T149" s="1252"/>
      <c r="U149" s="1237" t="s">
        <v>85</v>
      </c>
      <c r="V149" s="580"/>
      <c r="W149" s="1211"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41"/>
      <c r="B150" s="1241"/>
      <c r="C150" s="1241"/>
      <c r="D150" s="1241"/>
      <c r="E150" s="1241"/>
      <c r="F150" s="1241"/>
      <c r="G150" s="960"/>
      <c r="H150" s="960"/>
      <c r="I150" s="1241"/>
      <c r="J150" s="1241"/>
      <c r="K150" s="968"/>
      <c r="L150" s="602"/>
      <c r="M150" s="648"/>
      <c r="N150" s="588"/>
      <c r="O150" s="564"/>
      <c r="P150" s="564"/>
      <c r="Q150" s="586" t="str">
        <f>R149 &amp; "-" &amp; T149</f>
        <v>-</v>
      </c>
      <c r="R150" s="1236"/>
      <c r="S150" s="1237"/>
      <c r="T150" s="1236"/>
      <c r="U150" s="1237"/>
      <c r="V150" s="580"/>
      <c r="W150" s="1211"/>
      <c r="X150" s="587"/>
      <c r="Y150" s="587"/>
      <c r="Z150" s="587"/>
      <c r="AA150" s="587"/>
      <c r="AB150" s="587"/>
      <c r="AC150" s="587"/>
      <c r="AD150" s="587"/>
      <c r="AE150" s="587"/>
      <c r="AF150" s="587"/>
      <c r="AG150" s="587"/>
      <c r="AH150" s="587"/>
    </row>
    <row r="151" spans="1:35" s="524" customFormat="1" ht="15" customHeight="1">
      <c r="A151" s="1241"/>
      <c r="B151" s="1241"/>
      <c r="C151" s="1241"/>
      <c r="D151" s="1241"/>
      <c r="E151" s="1241"/>
      <c r="F151" s="1241"/>
      <c r="G151" s="962"/>
      <c r="H151" s="960"/>
      <c r="I151" s="1241"/>
      <c r="J151" s="1241"/>
      <c r="K151" s="967"/>
      <c r="L151" s="540"/>
      <c r="M151" s="558" t="s">
        <v>25</v>
      </c>
      <c r="N151" s="553"/>
      <c r="O151" s="547"/>
      <c r="P151" s="547"/>
      <c r="Q151" s="547"/>
      <c r="R151" s="575"/>
      <c r="S151" s="566"/>
      <c r="T151" s="565"/>
      <c r="U151" s="553"/>
      <c r="V151" s="562"/>
      <c r="W151" s="1211"/>
      <c r="X151" s="589"/>
      <c r="Y151" s="589"/>
      <c r="Z151" s="589"/>
      <c r="AA151" s="589"/>
      <c r="AB151" s="589"/>
      <c r="AC151" s="589"/>
      <c r="AD151" s="589"/>
      <c r="AE151" s="589"/>
      <c r="AF151" s="589"/>
      <c r="AG151" s="589"/>
      <c r="AH151" s="589"/>
    </row>
    <row r="152" spans="1:35" s="524" customFormat="1" ht="15" customHeight="1">
      <c r="A152" s="1241"/>
      <c r="B152" s="1241"/>
      <c r="C152" s="1241"/>
      <c r="D152" s="1241"/>
      <c r="E152" s="1241"/>
      <c r="F152" s="962"/>
      <c r="G152" s="962"/>
      <c r="H152" s="960"/>
      <c r="I152" s="124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41"/>
      <c r="B153" s="1241"/>
      <c r="C153" s="1241"/>
      <c r="D153" s="124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41"/>
      <c r="B154" s="1241"/>
      <c r="C154" s="124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41"/>
      <c r="B155" s="124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4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41">
        <v>1</v>
      </c>
      <c r="B161" s="903"/>
      <c r="C161" s="903"/>
      <c r="D161" s="903"/>
      <c r="E161" s="904"/>
      <c r="F161" s="905"/>
      <c r="G161" s="905"/>
      <c r="H161" s="905"/>
      <c r="I161" s="906"/>
      <c r="J161" s="901"/>
      <c r="K161" s="908"/>
      <c r="L161" s="595">
        <f>mergeValue(A161)</f>
        <v>1</v>
      </c>
      <c r="M161" s="643" t="s">
        <v>20</v>
      </c>
      <c r="N161" s="582"/>
      <c r="O161" s="1294"/>
      <c r="P161" s="1295"/>
      <c r="Q161" s="1295"/>
      <c r="R161" s="1295"/>
      <c r="S161" s="1295"/>
      <c r="T161" s="1295"/>
      <c r="U161" s="1295"/>
      <c r="V161" s="1296"/>
      <c r="W161" s="632" t="s">
        <v>477</v>
      </c>
      <c r="X161" s="587"/>
      <c r="Y161" s="587"/>
      <c r="Z161" s="587"/>
      <c r="AA161" s="587"/>
      <c r="AB161" s="587"/>
      <c r="AC161" s="587"/>
      <c r="AD161" s="587"/>
      <c r="AE161" s="587"/>
      <c r="AF161" s="587"/>
      <c r="AG161" s="587"/>
    </row>
    <row r="162" spans="1:33" s="525" customFormat="1" ht="22.5">
      <c r="A162" s="1241"/>
      <c r="B162" s="1241">
        <v>1</v>
      </c>
      <c r="C162" s="903"/>
      <c r="D162" s="903"/>
      <c r="E162" s="905"/>
      <c r="F162" s="905"/>
      <c r="G162" s="905"/>
      <c r="H162" s="905"/>
      <c r="I162" s="900"/>
      <c r="J162" s="899"/>
      <c r="K162" s="902"/>
      <c r="L162" s="595" t="str">
        <f>mergeValue(A162) &amp;"."&amp; mergeValue(B162)</f>
        <v>1.1</v>
      </c>
      <c r="M162" s="548" t="s">
        <v>16</v>
      </c>
      <c r="N162" s="582"/>
      <c r="O162" s="1294"/>
      <c r="P162" s="1295"/>
      <c r="Q162" s="1295"/>
      <c r="R162" s="1295"/>
      <c r="S162" s="1295"/>
      <c r="T162" s="1295"/>
      <c r="U162" s="1295"/>
      <c r="V162" s="1296"/>
      <c r="W162" s="632" t="s">
        <v>478</v>
      </c>
      <c r="X162" s="587"/>
      <c r="Y162" s="587"/>
      <c r="Z162" s="587"/>
      <c r="AA162" s="587"/>
      <c r="AB162" s="587"/>
      <c r="AC162" s="587"/>
      <c r="AD162" s="587"/>
      <c r="AE162" s="587"/>
      <c r="AF162" s="587"/>
      <c r="AG162" s="587"/>
    </row>
    <row r="163" spans="1:33" s="525" customFormat="1" ht="22.5">
      <c r="A163" s="1241"/>
      <c r="B163" s="1241"/>
      <c r="C163" s="1241">
        <v>1</v>
      </c>
      <c r="D163" s="903"/>
      <c r="E163" s="905"/>
      <c r="F163" s="905"/>
      <c r="G163" s="905"/>
      <c r="H163" s="905"/>
      <c r="I163" s="907"/>
      <c r="J163" s="899"/>
      <c r="K163" s="902"/>
      <c r="L163" s="595" t="str">
        <f>mergeValue(A163) &amp;"."&amp; mergeValue(B163)&amp;"."&amp; mergeValue(C163)</f>
        <v>1.1.1</v>
      </c>
      <c r="M163" s="549" t="s">
        <v>7</v>
      </c>
      <c r="N163" s="582"/>
      <c r="O163" s="1294"/>
      <c r="P163" s="1295"/>
      <c r="Q163" s="1295"/>
      <c r="R163" s="1295"/>
      <c r="S163" s="1295"/>
      <c r="T163" s="1295"/>
      <c r="U163" s="1295"/>
      <c r="V163" s="1296"/>
      <c r="W163" s="632" t="s">
        <v>634</v>
      </c>
      <c r="X163" s="587"/>
      <c r="Y163" s="587"/>
      <c r="Z163" s="587"/>
      <c r="AA163" s="587"/>
      <c r="AB163" s="587"/>
      <c r="AC163" s="587"/>
      <c r="AD163" s="587"/>
      <c r="AE163" s="587"/>
      <c r="AF163" s="587"/>
      <c r="AG163" s="587"/>
    </row>
    <row r="164" spans="1:33" s="525" customFormat="1" ht="22.5">
      <c r="A164" s="1241"/>
      <c r="B164" s="1241"/>
      <c r="C164" s="1241"/>
      <c r="D164" s="1241">
        <v>1</v>
      </c>
      <c r="E164" s="905"/>
      <c r="F164" s="905"/>
      <c r="G164" s="905"/>
      <c r="H164" s="905"/>
      <c r="I164" s="907"/>
      <c r="J164" s="899"/>
      <c r="K164" s="902"/>
      <c r="L164" s="595" t="str">
        <f>mergeValue(A164) &amp;"."&amp; mergeValue(B164)&amp;"."&amp; mergeValue(C164)&amp;"."&amp; mergeValue(D164)</f>
        <v>1.1.1.1</v>
      </c>
      <c r="M164" s="550" t="s">
        <v>22</v>
      </c>
      <c r="N164" s="582"/>
      <c r="O164" s="1294"/>
      <c r="P164" s="1295"/>
      <c r="Q164" s="1295"/>
      <c r="R164" s="1295"/>
      <c r="S164" s="1295"/>
      <c r="T164" s="1295"/>
      <c r="U164" s="1295"/>
      <c r="V164" s="1296"/>
      <c r="W164" s="632" t="s">
        <v>635</v>
      </c>
      <c r="X164" s="587"/>
      <c r="Y164" s="587"/>
      <c r="Z164" s="587"/>
      <c r="AA164" s="587"/>
      <c r="AB164" s="587"/>
      <c r="AC164" s="587"/>
      <c r="AD164" s="587"/>
      <c r="AE164" s="587"/>
      <c r="AF164" s="587"/>
      <c r="AG164" s="587"/>
    </row>
    <row r="165" spans="1:33" s="525" customFormat="1" ht="101.25">
      <c r="A165" s="1241"/>
      <c r="B165" s="1241"/>
      <c r="C165" s="1241"/>
      <c r="D165" s="1241"/>
      <c r="E165" s="1241">
        <v>1</v>
      </c>
      <c r="F165" s="905"/>
      <c r="G165" s="905"/>
      <c r="H165" s="903">
        <v>1</v>
      </c>
      <c r="I165" s="1241">
        <v>1</v>
      </c>
      <c r="J165" s="905"/>
      <c r="K165" s="910"/>
      <c r="L165" s="595" t="str">
        <f>mergeValue(A165) &amp;"."&amp; mergeValue(B165)&amp;"."&amp; mergeValue(C165)&amp;"."&amp; mergeValue(D165)&amp;"."&amp; mergeValue(E165)</f>
        <v>1.1.1.1.1</v>
      </c>
      <c r="M165" s="556" t="s">
        <v>9</v>
      </c>
      <c r="N165" s="583"/>
      <c r="O165" s="1244"/>
      <c r="P165" s="1245"/>
      <c r="Q165" s="1245"/>
      <c r="R165" s="1245"/>
      <c r="S165" s="1245"/>
      <c r="T165" s="1245"/>
      <c r="U165" s="1245"/>
      <c r="V165" s="1246"/>
      <c r="W165" s="632" t="s">
        <v>639</v>
      </c>
      <c r="X165" s="587"/>
      <c r="Y165" s="587"/>
      <c r="Z165" s="587"/>
      <c r="AA165" s="587"/>
      <c r="AB165" s="587"/>
      <c r="AC165" s="587"/>
      <c r="AD165" s="587"/>
      <c r="AE165" s="587"/>
      <c r="AF165" s="587"/>
      <c r="AG165" s="587"/>
    </row>
    <row r="166" spans="1:33" s="525" customFormat="1" ht="90">
      <c r="A166" s="1241"/>
      <c r="B166" s="1241"/>
      <c r="C166" s="1241"/>
      <c r="D166" s="1241"/>
      <c r="E166" s="1241"/>
      <c r="F166" s="1241">
        <v>1</v>
      </c>
      <c r="G166" s="903"/>
      <c r="H166" s="903"/>
      <c r="I166" s="1241"/>
      <c r="J166" s="1241">
        <v>1</v>
      </c>
      <c r="K166" s="911"/>
      <c r="L166" s="595" t="str">
        <f>mergeValue(A166) &amp;"."&amp; mergeValue(B166)&amp;"."&amp; mergeValue(C166)&amp;"."&amp; mergeValue(D166)&amp;"."&amp; mergeValue(E166)&amp;"."&amp; mergeValue(F166)</f>
        <v>1.1.1.1.1.1</v>
      </c>
      <c r="M166" s="557" t="s">
        <v>10</v>
      </c>
      <c r="N166" s="583"/>
      <c r="O166" s="1244"/>
      <c r="P166" s="1245"/>
      <c r="Q166" s="1245"/>
      <c r="R166" s="1245"/>
      <c r="S166" s="1245"/>
      <c r="T166" s="1245"/>
      <c r="U166" s="1245"/>
      <c r="V166" s="1246"/>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41"/>
      <c r="B167" s="1241"/>
      <c r="C167" s="1241"/>
      <c r="D167" s="1241"/>
      <c r="E167" s="1241"/>
      <c r="F167" s="1241"/>
      <c r="G167" s="903">
        <v>1</v>
      </c>
      <c r="H167" s="903"/>
      <c r="I167" s="1241"/>
      <c r="J167" s="1241"/>
      <c r="K167" s="911">
        <v>1</v>
      </c>
      <c r="L167" s="595" t="str">
        <f>mergeValue(A167) &amp;"."&amp; mergeValue(B167)&amp;"."&amp; mergeValue(C167)&amp;"."&amp; mergeValue(D167)&amp;"."&amp; mergeValue(E167)&amp;"."&amp; mergeValue(F167)&amp;"."&amp; mergeValue(G167)</f>
        <v>1.1.1.1.1.1.1</v>
      </c>
      <c r="M167" s="1071"/>
      <c r="N167" s="588"/>
      <c r="O167" s="1080"/>
      <c r="P167" s="564"/>
      <c r="Q167" s="564"/>
      <c r="R167" s="1252"/>
      <c r="S167" s="1237" t="s">
        <v>84</v>
      </c>
      <c r="T167" s="1252"/>
      <c r="U167" s="1237" t="s">
        <v>84</v>
      </c>
      <c r="V167" s="580"/>
      <c r="W167" s="1211"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41"/>
      <c r="B168" s="1241"/>
      <c r="C168" s="1241"/>
      <c r="D168" s="1241"/>
      <c r="E168" s="1241"/>
      <c r="F168" s="1241"/>
      <c r="G168" s="903"/>
      <c r="H168" s="903"/>
      <c r="I168" s="1241"/>
      <c r="J168" s="1241"/>
      <c r="K168" s="911"/>
      <c r="L168" s="602"/>
      <c r="M168" s="648"/>
      <c r="N168" s="588"/>
      <c r="O168" s="586"/>
      <c r="P168" s="564"/>
      <c r="Q168" s="586" t="str">
        <f>R167 &amp; "-" &amp; T167</f>
        <v>-</v>
      </c>
      <c r="R168" s="1236"/>
      <c r="S168" s="1237"/>
      <c r="T168" s="1236"/>
      <c r="U168" s="1237"/>
      <c r="V168" s="580"/>
      <c r="W168" s="1211"/>
      <c r="X168" s="587"/>
      <c r="Y168" s="587"/>
      <c r="Z168" s="587"/>
      <c r="AA168" s="587"/>
      <c r="AB168" s="587"/>
      <c r="AC168" s="587"/>
      <c r="AD168" s="587"/>
      <c r="AE168" s="587"/>
      <c r="AF168" s="587"/>
      <c r="AG168" s="587"/>
    </row>
    <row r="169" spans="1:33" s="524" customFormat="1" ht="15" customHeight="1">
      <c r="A169" s="1241"/>
      <c r="B169" s="1241"/>
      <c r="C169" s="1241"/>
      <c r="D169" s="1241"/>
      <c r="E169" s="1241"/>
      <c r="F169" s="1241"/>
      <c r="G169" s="905"/>
      <c r="H169" s="903"/>
      <c r="I169" s="1241"/>
      <c r="J169" s="1241"/>
      <c r="K169" s="910"/>
      <c r="L169" s="540"/>
      <c r="M169" s="559" t="s">
        <v>25</v>
      </c>
      <c r="N169" s="553"/>
      <c r="O169" s="547"/>
      <c r="P169" s="547"/>
      <c r="Q169" s="547"/>
      <c r="R169" s="575"/>
      <c r="S169" s="566"/>
      <c r="T169" s="565"/>
      <c r="U169" s="553"/>
      <c r="V169" s="562"/>
      <c r="W169" s="1211"/>
      <c r="X169" s="589"/>
      <c r="Y169" s="589"/>
      <c r="Z169" s="589"/>
      <c r="AA169" s="589"/>
      <c r="AB169" s="589"/>
      <c r="AC169" s="589"/>
      <c r="AD169" s="589"/>
      <c r="AE169" s="589"/>
      <c r="AF169" s="589"/>
      <c r="AG169" s="589"/>
    </row>
    <row r="170" spans="1:33" s="524" customFormat="1" ht="15" customHeight="1">
      <c r="A170" s="1241"/>
      <c r="B170" s="1241"/>
      <c r="C170" s="1241"/>
      <c r="D170" s="1241"/>
      <c r="E170" s="1241"/>
      <c r="F170" s="905"/>
      <c r="G170" s="905"/>
      <c r="H170" s="903"/>
      <c r="I170" s="124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41"/>
      <c r="B171" s="1241"/>
      <c r="C171" s="1241"/>
      <c r="D171" s="124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41"/>
      <c r="B172" s="1241"/>
      <c r="C172" s="124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41"/>
      <c r="B173" s="124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4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41">
        <v>1</v>
      </c>
      <c r="B179" s="982"/>
      <c r="C179" s="982"/>
      <c r="D179" s="982"/>
      <c r="E179" s="982"/>
      <c r="F179" s="982"/>
      <c r="G179" s="983"/>
      <c r="H179" s="983"/>
      <c r="I179" s="985"/>
      <c r="J179" s="977"/>
      <c r="K179" s="977"/>
      <c r="L179" s="726">
        <f>mergeValue(A179)</f>
        <v>1</v>
      </c>
      <c r="M179" s="643" t="s">
        <v>20</v>
      </c>
      <c r="N179" s="718"/>
      <c r="O179" s="1294"/>
      <c r="P179" s="1295"/>
      <c r="Q179" s="1295"/>
      <c r="R179" s="1295"/>
      <c r="S179" s="1295"/>
      <c r="T179" s="1295"/>
      <c r="U179" s="1295"/>
      <c r="V179" s="1295"/>
      <c r="W179" s="1296"/>
      <c r="X179" s="719" t="s">
        <v>477</v>
      </c>
      <c r="Y179" s="721"/>
      <c r="Z179" s="721"/>
      <c r="AA179" s="721"/>
      <c r="AB179" s="721"/>
      <c r="AC179" s="721"/>
      <c r="AD179" s="721"/>
      <c r="AE179" s="721"/>
      <c r="AF179" s="721"/>
      <c r="AG179" s="721"/>
    </row>
    <row r="180" spans="1:47" s="687" customFormat="1" ht="22.5">
      <c r="A180" s="1241"/>
      <c r="B180" s="1241">
        <v>1</v>
      </c>
      <c r="C180" s="982"/>
      <c r="D180" s="982"/>
      <c r="E180" s="982"/>
      <c r="F180" s="982"/>
      <c r="G180" s="987"/>
      <c r="H180" s="984"/>
      <c r="I180" s="989"/>
      <c r="J180" s="974"/>
      <c r="K180" s="973"/>
      <c r="L180" s="726" t="str">
        <f>mergeValue(A180) &amp;"."&amp; mergeValue(B180)</f>
        <v>1.1</v>
      </c>
      <c r="M180" s="694" t="s">
        <v>16</v>
      </c>
      <c r="N180" s="718"/>
      <c r="O180" s="1294"/>
      <c r="P180" s="1295"/>
      <c r="Q180" s="1295"/>
      <c r="R180" s="1295"/>
      <c r="S180" s="1295"/>
      <c r="T180" s="1295"/>
      <c r="U180" s="1295"/>
      <c r="V180" s="1295"/>
      <c r="W180" s="1296"/>
      <c r="X180" s="719" t="s">
        <v>478</v>
      </c>
      <c r="Y180" s="721"/>
      <c r="Z180" s="721"/>
      <c r="AA180" s="721"/>
      <c r="AB180" s="721"/>
      <c r="AC180" s="721"/>
      <c r="AD180" s="721"/>
      <c r="AE180" s="721"/>
      <c r="AF180" s="721"/>
      <c r="AG180" s="721"/>
    </row>
    <row r="181" spans="1:47" s="687" customFormat="1" ht="22.5">
      <c r="A181" s="1241"/>
      <c r="B181" s="1241"/>
      <c r="C181" s="1241">
        <v>1</v>
      </c>
      <c r="D181" s="982"/>
      <c r="E181" s="982"/>
      <c r="F181" s="982"/>
      <c r="G181" s="987"/>
      <c r="H181" s="984"/>
      <c r="I181" s="990"/>
      <c r="J181" s="974"/>
      <c r="K181" s="973"/>
      <c r="L181" s="726" t="str">
        <f>mergeValue(A181) &amp;"."&amp; mergeValue(B181)&amp;"."&amp; mergeValue(C181)</f>
        <v>1.1.1</v>
      </c>
      <c r="M181" s="695" t="s">
        <v>7</v>
      </c>
      <c r="N181" s="718"/>
      <c r="O181" s="1294"/>
      <c r="P181" s="1295"/>
      <c r="Q181" s="1295"/>
      <c r="R181" s="1295"/>
      <c r="S181" s="1295"/>
      <c r="T181" s="1295"/>
      <c r="U181" s="1295"/>
      <c r="V181" s="1295"/>
      <c r="W181" s="1296"/>
      <c r="X181" s="719" t="s">
        <v>634</v>
      </c>
      <c r="Y181" s="721"/>
      <c r="Z181" s="721"/>
      <c r="AA181" s="721"/>
      <c r="AB181" s="721"/>
      <c r="AC181" s="721"/>
      <c r="AD181" s="721"/>
      <c r="AE181" s="721"/>
      <c r="AF181" s="721"/>
      <c r="AG181" s="721"/>
    </row>
    <row r="182" spans="1:47" s="687" customFormat="1" ht="22.5">
      <c r="A182" s="1241"/>
      <c r="B182" s="1241"/>
      <c r="C182" s="1241"/>
      <c r="D182" s="1241">
        <v>1</v>
      </c>
      <c r="E182" s="982"/>
      <c r="F182" s="982"/>
      <c r="G182" s="987"/>
      <c r="H182" s="984"/>
      <c r="I182" s="990"/>
      <c r="J182" s="988"/>
      <c r="K182" s="973"/>
      <c r="L182" s="726" t="str">
        <f>mergeValue(A182) &amp;"."&amp; mergeValue(B182)&amp;"."&amp; mergeValue(C182)&amp;"."&amp; mergeValue(D182)</f>
        <v>1.1.1.1</v>
      </c>
      <c r="M182" s="696" t="s">
        <v>22</v>
      </c>
      <c r="N182" s="718"/>
      <c r="O182" s="1294"/>
      <c r="P182" s="1295"/>
      <c r="Q182" s="1295"/>
      <c r="R182" s="1295"/>
      <c r="S182" s="1295"/>
      <c r="T182" s="1295"/>
      <c r="U182" s="1295"/>
      <c r="V182" s="1295"/>
      <c r="W182" s="1296"/>
      <c r="X182" s="719" t="s">
        <v>688</v>
      </c>
      <c r="Y182" s="721"/>
      <c r="Z182" s="721"/>
      <c r="AA182" s="721"/>
      <c r="AB182" s="721"/>
      <c r="AC182" s="721"/>
      <c r="AD182" s="721"/>
      <c r="AE182" s="721"/>
      <c r="AF182" s="721"/>
      <c r="AG182" s="721"/>
    </row>
    <row r="183" spans="1:47" s="687" customFormat="1" ht="56.25" customHeight="1">
      <c r="A183" s="1241"/>
      <c r="B183" s="1241"/>
      <c r="C183" s="1241"/>
      <c r="D183" s="1241"/>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41"/>
      <c r="B184" s="1241"/>
      <c r="C184" s="1241"/>
      <c r="D184" s="124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41"/>
      <c r="B185" s="1241"/>
      <c r="C185" s="1241"/>
      <c r="D185" s="124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41"/>
      <c r="B186" s="1241"/>
      <c r="C186" s="124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41"/>
      <c r="B187" s="124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4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41">
        <v>1</v>
      </c>
      <c r="B193" s="1017"/>
      <c r="C193" s="1017"/>
      <c r="D193" s="1017"/>
      <c r="E193" s="1017"/>
      <c r="F193" s="1010"/>
      <c r="G193" s="1016"/>
      <c r="H193" s="1016"/>
      <c r="I193" s="998"/>
      <c r="J193" s="997"/>
      <c r="K193" s="997"/>
      <c r="L193" s="726">
        <f>mergeValue(A193)</f>
        <v>1</v>
      </c>
      <c r="M193" s="643" t="s">
        <v>20</v>
      </c>
      <c r="N193" s="1322"/>
      <c r="O193" s="1323"/>
      <c r="P193" s="1323"/>
      <c r="Q193" s="1323"/>
      <c r="R193" s="1323"/>
      <c r="S193" s="1323"/>
      <c r="T193" s="1323"/>
      <c r="U193" s="1323"/>
      <c r="V193" s="1323"/>
      <c r="W193" s="1323"/>
      <c r="X193" s="1323"/>
      <c r="Y193" s="1323"/>
      <c r="Z193" s="1323"/>
      <c r="AA193" s="1323"/>
      <c r="AB193" s="1323"/>
      <c r="AC193" s="1323"/>
      <c r="AD193" s="1323"/>
      <c r="AE193" s="1323"/>
      <c r="AF193" s="1324"/>
      <c r="AG193" s="719" t="s">
        <v>477</v>
      </c>
      <c r="AH193" s="721"/>
      <c r="AI193" s="721"/>
      <c r="AJ193" s="721"/>
      <c r="AK193" s="721"/>
      <c r="AL193" s="721"/>
      <c r="AM193" s="721"/>
      <c r="AN193" s="721"/>
      <c r="AO193" s="721"/>
      <c r="AP193" s="721"/>
      <c r="AQ193" s="721"/>
      <c r="AR193" s="721"/>
    </row>
    <row r="194" spans="1:46" s="687" customFormat="1" ht="22.5">
      <c r="A194" s="1241"/>
      <c r="B194" s="1241">
        <v>1</v>
      </c>
      <c r="C194" s="1017"/>
      <c r="D194" s="1017"/>
      <c r="E194" s="1017"/>
      <c r="F194" s="1010"/>
      <c r="G194" s="1019"/>
      <c r="H194" s="1020"/>
      <c r="I194" s="999"/>
      <c r="J194" s="994"/>
      <c r="K194" s="992"/>
      <c r="L194" s="726" t="str">
        <f>mergeValue(A194) &amp;"."&amp; mergeValue(B194)</f>
        <v>1.1</v>
      </c>
      <c r="M194" s="694" t="s">
        <v>16</v>
      </c>
      <c r="N194" s="1319"/>
      <c r="O194" s="1320"/>
      <c r="P194" s="1320"/>
      <c r="Q194" s="1320"/>
      <c r="R194" s="1320"/>
      <c r="S194" s="1320"/>
      <c r="T194" s="1320"/>
      <c r="U194" s="1320"/>
      <c r="V194" s="1320"/>
      <c r="W194" s="1320"/>
      <c r="X194" s="1320"/>
      <c r="Y194" s="1320"/>
      <c r="Z194" s="1320"/>
      <c r="AA194" s="1320"/>
      <c r="AB194" s="1320"/>
      <c r="AC194" s="1320"/>
      <c r="AD194" s="1320"/>
      <c r="AE194" s="1320"/>
      <c r="AF194" s="1321"/>
      <c r="AG194" s="719" t="s">
        <v>478</v>
      </c>
      <c r="AH194" s="721"/>
      <c r="AI194" s="721"/>
      <c r="AJ194" s="721"/>
      <c r="AK194" s="721"/>
      <c r="AL194" s="721"/>
      <c r="AM194" s="721"/>
      <c r="AN194" s="721"/>
      <c r="AO194" s="721"/>
      <c r="AP194" s="721"/>
      <c r="AQ194" s="721"/>
      <c r="AR194" s="721"/>
    </row>
    <row r="195" spans="1:46" s="687" customFormat="1" ht="22.5">
      <c r="A195" s="1241"/>
      <c r="B195" s="1241"/>
      <c r="C195" s="1241">
        <v>1</v>
      </c>
      <c r="D195" s="1017"/>
      <c r="E195" s="1017"/>
      <c r="F195" s="1010"/>
      <c r="G195" s="1019"/>
      <c r="H195" s="1020"/>
      <c r="I195" s="999"/>
      <c r="J195" s="994"/>
      <c r="K195" s="992"/>
      <c r="L195" s="726" t="str">
        <f>mergeValue(A195) &amp;"."&amp; mergeValue(B195)&amp;"."&amp; mergeValue(C195)</f>
        <v>1.1.1</v>
      </c>
      <c r="M195" s="695" t="s">
        <v>7</v>
      </c>
      <c r="N195" s="1319"/>
      <c r="O195" s="1320"/>
      <c r="P195" s="1320"/>
      <c r="Q195" s="1320"/>
      <c r="R195" s="1320"/>
      <c r="S195" s="1320"/>
      <c r="T195" s="1320"/>
      <c r="U195" s="1320"/>
      <c r="V195" s="1320"/>
      <c r="W195" s="1320"/>
      <c r="X195" s="1320"/>
      <c r="Y195" s="1320"/>
      <c r="Z195" s="1320"/>
      <c r="AA195" s="1320"/>
      <c r="AB195" s="1320"/>
      <c r="AC195" s="1320"/>
      <c r="AD195" s="1320"/>
      <c r="AE195" s="1320"/>
      <c r="AF195" s="1321"/>
      <c r="AG195" s="719" t="s">
        <v>634</v>
      </c>
      <c r="AH195" s="721"/>
      <c r="AI195" s="721"/>
      <c r="AJ195" s="721"/>
      <c r="AK195" s="721"/>
      <c r="AL195" s="721"/>
      <c r="AM195" s="721"/>
      <c r="AN195" s="721"/>
      <c r="AO195" s="721"/>
      <c r="AP195" s="721"/>
      <c r="AQ195" s="721"/>
      <c r="AR195" s="721"/>
    </row>
    <row r="196" spans="1:46" s="687" customFormat="1" ht="15" customHeight="1">
      <c r="A196" s="1241"/>
      <c r="B196" s="1241"/>
      <c r="C196" s="1241"/>
      <c r="D196" s="1241">
        <v>1</v>
      </c>
      <c r="E196" s="1017"/>
      <c r="F196" s="1010"/>
      <c r="G196" s="1019"/>
      <c r="H196" s="1020"/>
      <c r="I196" s="999"/>
      <c r="J196" s="994"/>
      <c r="K196" s="992"/>
      <c r="L196" s="726" t="str">
        <f>mergeValue(A196) &amp;"."&amp; mergeValue(B196)&amp;"."&amp; mergeValue(C196)&amp;"."&amp; mergeValue(D196)</f>
        <v>1.1.1.1</v>
      </c>
      <c r="M196" s="696" t="s">
        <v>22</v>
      </c>
      <c r="N196" s="1319"/>
      <c r="O196" s="1320"/>
      <c r="P196" s="1320"/>
      <c r="Q196" s="1320"/>
      <c r="R196" s="1320"/>
      <c r="S196" s="1320"/>
      <c r="T196" s="1320"/>
      <c r="U196" s="1320"/>
      <c r="V196" s="1320"/>
      <c r="W196" s="1320"/>
      <c r="X196" s="1320"/>
      <c r="Y196" s="1320"/>
      <c r="Z196" s="1320"/>
      <c r="AA196" s="1320"/>
      <c r="AB196" s="1320"/>
      <c r="AC196" s="1320"/>
      <c r="AD196" s="1320"/>
      <c r="AE196" s="1320"/>
      <c r="AF196" s="1321"/>
      <c r="AG196" s="719" t="s">
        <v>681</v>
      </c>
      <c r="AH196" s="721"/>
      <c r="AI196" s="721"/>
      <c r="AJ196" s="721"/>
      <c r="AK196" s="721"/>
      <c r="AL196" s="721"/>
      <c r="AM196" s="721"/>
      <c r="AN196" s="721"/>
      <c r="AO196" s="721"/>
      <c r="AP196" s="721"/>
      <c r="AQ196" s="721"/>
      <c r="AR196" s="721"/>
    </row>
    <row r="197" spans="1:46" s="687" customFormat="1" ht="17.100000000000001" customHeight="1">
      <c r="A197" s="1241"/>
      <c r="B197" s="1241"/>
      <c r="C197" s="1241"/>
      <c r="D197" s="1241"/>
      <c r="E197" s="1241">
        <v>1</v>
      </c>
      <c r="F197" s="1010"/>
      <c r="G197" s="1019"/>
      <c r="H197" s="1020"/>
      <c r="I197" s="1021"/>
      <c r="J197" s="1011"/>
      <c r="K197" s="1157"/>
      <c r="L197" s="1280" t="str">
        <f>mergeValue(A197) &amp;"."&amp; mergeValue(B197)&amp;"."&amp; mergeValue(C197)&amp;"."&amp; mergeValue(D197)&amp;"."&amp; mergeValue(E197)</f>
        <v>1.1.1.1.1</v>
      </c>
      <c r="M197" s="1281"/>
      <c r="N197" s="1237" t="s">
        <v>85</v>
      </c>
      <c r="O197" s="1275"/>
      <c r="P197" s="1271">
        <v>1</v>
      </c>
      <c r="Q197" s="1300"/>
      <c r="R197" s="1237" t="s">
        <v>85</v>
      </c>
      <c r="S197" s="1275"/>
      <c r="T197" s="1271">
        <v>1</v>
      </c>
      <c r="U197" s="1300"/>
      <c r="V197" s="1237" t="s">
        <v>85</v>
      </c>
      <c r="W197" s="703"/>
      <c r="X197" s="691">
        <v>1</v>
      </c>
      <c r="Y197" s="1098"/>
      <c r="Z197" s="673"/>
      <c r="AA197" s="673"/>
      <c r="AB197" s="1252"/>
      <c r="AC197" s="1237" t="s">
        <v>84</v>
      </c>
      <c r="AD197" s="1252"/>
      <c r="AE197" s="1237" t="s">
        <v>84</v>
      </c>
      <c r="AF197" s="717"/>
      <c r="AG197" s="1268"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41"/>
      <c r="B198" s="1241"/>
      <c r="C198" s="1241"/>
      <c r="D198" s="1241"/>
      <c r="E198" s="1241"/>
      <c r="F198" s="1010"/>
      <c r="G198" s="1019"/>
      <c r="H198" s="1020"/>
      <c r="I198" s="1021"/>
      <c r="J198" s="1011"/>
      <c r="K198" s="1157"/>
      <c r="L198" s="1280"/>
      <c r="M198" s="1281"/>
      <c r="N198" s="1237"/>
      <c r="O198" s="1275"/>
      <c r="P198" s="1271"/>
      <c r="Q198" s="1300"/>
      <c r="R198" s="1237"/>
      <c r="S198" s="1275"/>
      <c r="T198" s="1271"/>
      <c r="U198" s="1300"/>
      <c r="V198" s="1237"/>
      <c r="W198" s="728"/>
      <c r="X198" s="707"/>
      <c r="Y198" s="707"/>
      <c r="Z198" s="709"/>
      <c r="AA198" s="605" t="str">
        <f>AB197 &amp; "-" &amp; AD197</f>
        <v>-</v>
      </c>
      <c r="AB198" s="1236"/>
      <c r="AC198" s="1237"/>
      <c r="AD198" s="1236"/>
      <c r="AE198" s="1237"/>
      <c r="AF198" s="675"/>
      <c r="AG198" s="1269"/>
      <c r="AH198" s="721"/>
      <c r="AI198" s="724"/>
      <c r="AJ198" s="724"/>
      <c r="AK198" s="724"/>
      <c r="AL198" s="724"/>
      <c r="AM198" s="724"/>
      <c r="AN198" s="724"/>
      <c r="AO198" s="721"/>
      <c r="AP198" s="721"/>
      <c r="AQ198" s="721"/>
      <c r="AR198" s="721"/>
    </row>
    <row r="199" spans="1:46" s="687" customFormat="1" ht="17.100000000000001" customHeight="1">
      <c r="A199" s="1241"/>
      <c r="B199" s="1241"/>
      <c r="C199" s="1241"/>
      <c r="D199" s="1241"/>
      <c r="E199" s="1241"/>
      <c r="F199" s="1010"/>
      <c r="G199" s="1019"/>
      <c r="H199" s="1020"/>
      <c r="I199" s="1021"/>
      <c r="J199" s="1011"/>
      <c r="K199" s="1157"/>
      <c r="L199" s="1280"/>
      <c r="M199" s="1281"/>
      <c r="N199" s="1237"/>
      <c r="O199" s="1275"/>
      <c r="P199" s="1271"/>
      <c r="Q199" s="1300"/>
      <c r="R199" s="1237"/>
      <c r="S199" s="604"/>
      <c r="T199" s="700"/>
      <c r="U199" s="707"/>
      <c r="V199" s="708"/>
      <c r="W199" s="708"/>
      <c r="X199" s="708"/>
      <c r="Y199" s="708"/>
      <c r="Z199" s="709"/>
      <c r="AA199" s="709"/>
      <c r="AB199" s="710"/>
      <c r="AC199" s="706"/>
      <c r="AD199" s="706"/>
      <c r="AE199" s="710"/>
      <c r="AF199" s="706"/>
      <c r="AG199" s="1269"/>
      <c r="AH199" s="721"/>
      <c r="AI199" s="724"/>
      <c r="AJ199" s="724"/>
      <c r="AK199" s="724"/>
      <c r="AL199" s="724"/>
      <c r="AM199" s="724"/>
      <c r="AN199" s="724"/>
      <c r="AO199" s="721"/>
      <c r="AP199" s="721"/>
      <c r="AQ199" s="721"/>
      <c r="AR199" s="721"/>
    </row>
    <row r="200" spans="1:46" s="687" customFormat="1" ht="17.100000000000001" customHeight="1">
      <c r="A200" s="1241"/>
      <c r="B200" s="1241"/>
      <c r="C200" s="1241"/>
      <c r="D200" s="1241"/>
      <c r="E200" s="1241"/>
      <c r="F200" s="1010"/>
      <c r="G200" s="1019"/>
      <c r="H200" s="1020"/>
      <c r="I200" s="1021"/>
      <c r="J200" s="1011"/>
      <c r="K200" s="1157"/>
      <c r="L200" s="1280"/>
      <c r="M200" s="1281"/>
      <c r="N200" s="1237"/>
      <c r="O200" s="711"/>
      <c r="P200" s="713"/>
      <c r="Q200" s="712"/>
      <c r="R200" s="708"/>
      <c r="S200" s="708"/>
      <c r="T200" s="708"/>
      <c r="U200" s="708"/>
      <c r="V200" s="708"/>
      <c r="W200" s="708"/>
      <c r="X200" s="708"/>
      <c r="Y200" s="708"/>
      <c r="Z200" s="709"/>
      <c r="AA200" s="709"/>
      <c r="AB200" s="710"/>
      <c r="AC200" s="706"/>
      <c r="AD200" s="706"/>
      <c r="AE200" s="710"/>
      <c r="AF200" s="706"/>
      <c r="AG200" s="1269"/>
      <c r="AH200" s="721"/>
      <c r="AI200" s="724"/>
      <c r="AJ200" s="724"/>
      <c r="AK200" s="724"/>
      <c r="AL200" s="724"/>
      <c r="AM200" s="724"/>
      <c r="AN200" s="724"/>
      <c r="AO200" s="721"/>
      <c r="AP200" s="721"/>
      <c r="AQ200" s="721"/>
      <c r="AR200" s="721"/>
    </row>
    <row r="201" spans="1:46" s="686" customFormat="1" ht="15" customHeight="1">
      <c r="A201" s="1241"/>
      <c r="B201" s="1241"/>
      <c r="C201" s="1241"/>
      <c r="D201" s="1241"/>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0"/>
      <c r="AH201" s="723"/>
      <c r="AI201" s="723"/>
      <c r="AJ201" s="725"/>
      <c r="AK201" s="725"/>
      <c r="AL201" s="725"/>
      <c r="AM201" s="725"/>
      <c r="AN201" s="725"/>
      <c r="AO201" s="723"/>
      <c r="AP201" s="723"/>
      <c r="AQ201" s="723"/>
      <c r="AR201" s="723"/>
    </row>
    <row r="202" spans="1:46" s="686" customFormat="1" ht="15" customHeight="1">
      <c r="A202" s="1241"/>
      <c r="B202" s="1241"/>
      <c r="C202" s="1241"/>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41"/>
      <c r="B203" s="1241"/>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41"/>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3"/>
      <c r="R207" s="157"/>
      <c r="S207" s="157"/>
      <c r="T207" s="157"/>
      <c r="U207" s="1243"/>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3"/>
      <c r="R208" s="157"/>
      <c r="S208" s="157"/>
      <c r="T208" s="157"/>
      <c r="U208" s="1243"/>
      <c r="V208" s="157"/>
      <c r="W208" s="157"/>
      <c r="X208" s="157"/>
      <c r="Y208" s="157"/>
      <c r="Z208" s="157"/>
      <c r="AA208" s="157"/>
      <c r="AB208" s="157"/>
      <c r="AC208" s="157"/>
    </row>
    <row r="209" spans="1:83" ht="15" customHeight="1">
      <c r="G209" s="156"/>
      <c r="H209" s="157"/>
      <c r="I209" s="157"/>
      <c r="J209" s="85"/>
      <c r="K209" s="157"/>
      <c r="L209" s="157"/>
      <c r="M209" s="157"/>
      <c r="N209" s="157"/>
      <c r="O209" s="157"/>
      <c r="Q209" s="124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5" t="s">
        <v>85</v>
      </c>
      <c r="O211" s="1275"/>
      <c r="P211" s="1271">
        <v>1</v>
      </c>
      <c r="Q211" s="1297"/>
      <c r="R211" s="1237" t="s">
        <v>84</v>
      </c>
      <c r="S211" s="1326"/>
      <c r="T211" s="1317">
        <v>1</v>
      </c>
      <c r="U211" s="1244"/>
      <c r="V211" s="1237"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5"/>
      <c r="O212" s="1275"/>
      <c r="P212" s="1271"/>
      <c r="Q212" s="1297"/>
      <c r="R212" s="1237"/>
      <c r="S212" s="1327"/>
      <c r="T212" s="1318"/>
      <c r="U212" s="1244"/>
      <c r="V212" s="1237"/>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5"/>
      <c r="O213" s="1275"/>
      <c r="P213" s="1271"/>
      <c r="Q213" s="1297"/>
      <c r="R213" s="1237"/>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7"/>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41">
        <v>1</v>
      </c>
      <c r="B220" s="885"/>
      <c r="C220" s="885"/>
      <c r="D220" s="885"/>
      <c r="E220" s="886"/>
      <c r="F220" s="887"/>
      <c r="G220" s="887"/>
      <c r="H220" s="887"/>
      <c r="I220" s="888"/>
      <c r="J220" s="883"/>
      <c r="K220" s="890"/>
      <c r="L220" s="783">
        <f>mergeValue(A220)</f>
        <v>1</v>
      </c>
      <c r="M220" s="643" t="s">
        <v>20</v>
      </c>
      <c r="N220" s="648"/>
      <c r="O220" s="1291"/>
      <c r="P220" s="1292"/>
      <c r="Q220" s="1292"/>
      <c r="R220" s="1292"/>
      <c r="S220" s="1292"/>
      <c r="T220" s="1292"/>
      <c r="U220" s="1292"/>
      <c r="V220" s="1293"/>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41"/>
      <c r="B221" s="1241">
        <v>1</v>
      </c>
      <c r="C221" s="885"/>
      <c r="D221" s="885"/>
      <c r="E221" s="887"/>
      <c r="F221" s="887"/>
      <c r="G221" s="887"/>
      <c r="H221" s="887"/>
      <c r="I221" s="882"/>
      <c r="J221" s="881"/>
      <c r="K221" s="884"/>
      <c r="L221" s="783" t="str">
        <f>mergeValue(A221) &amp;"."&amp; mergeValue(B221)</f>
        <v>1.1</v>
      </c>
      <c r="M221" s="694" t="s">
        <v>16</v>
      </c>
      <c r="N221" s="648"/>
      <c r="O221" s="1291"/>
      <c r="P221" s="1292"/>
      <c r="Q221" s="1292"/>
      <c r="R221" s="1292"/>
      <c r="S221" s="1292"/>
      <c r="T221" s="1292"/>
      <c r="U221" s="1292"/>
      <c r="V221" s="1293"/>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41"/>
      <c r="B222" s="1241"/>
      <c r="C222" s="1241">
        <v>1</v>
      </c>
      <c r="D222" s="885"/>
      <c r="E222" s="887"/>
      <c r="F222" s="887"/>
      <c r="G222" s="887"/>
      <c r="H222" s="887"/>
      <c r="I222" s="889"/>
      <c r="J222" s="881"/>
      <c r="K222" s="884"/>
      <c r="L222" s="783" t="str">
        <f>mergeValue(A222) &amp;"."&amp; mergeValue(B222)&amp;"."&amp; mergeValue(C222)</f>
        <v>1.1.1</v>
      </c>
      <c r="M222" s="695" t="s">
        <v>7</v>
      </c>
      <c r="N222" s="648"/>
      <c r="O222" s="1291"/>
      <c r="P222" s="1292"/>
      <c r="Q222" s="1292"/>
      <c r="R222" s="1292"/>
      <c r="S222" s="1292"/>
      <c r="T222" s="1292"/>
      <c r="U222" s="1292"/>
      <c r="V222" s="1293"/>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41"/>
      <c r="B223" s="1241"/>
      <c r="C223" s="1241"/>
      <c r="D223" s="1241">
        <v>1</v>
      </c>
      <c r="E223" s="887"/>
      <c r="F223" s="887"/>
      <c r="G223" s="887"/>
      <c r="H223" s="887"/>
      <c r="I223" s="889"/>
      <c r="J223" s="881"/>
      <c r="K223" s="884"/>
      <c r="L223" s="783" t="str">
        <f>mergeValue(A223) &amp;"."&amp; mergeValue(B223)&amp;"."&amp; mergeValue(C223)&amp;"."&amp; mergeValue(D223)</f>
        <v>1.1.1.1</v>
      </c>
      <c r="M223" s="696" t="s">
        <v>22</v>
      </c>
      <c r="N223" s="648"/>
      <c r="O223" s="1291"/>
      <c r="P223" s="1292"/>
      <c r="Q223" s="1292"/>
      <c r="R223" s="1292"/>
      <c r="S223" s="1292"/>
      <c r="T223" s="1292"/>
      <c r="U223" s="1292"/>
      <c r="V223" s="1293"/>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41"/>
      <c r="B224" s="1241"/>
      <c r="C224" s="1241"/>
      <c r="D224" s="1241"/>
      <c r="E224" s="1241">
        <v>1</v>
      </c>
      <c r="F224" s="887"/>
      <c r="G224" s="887"/>
      <c r="H224" s="885">
        <v>1</v>
      </c>
      <c r="I224" s="1241">
        <v>1</v>
      </c>
      <c r="J224" s="887"/>
      <c r="K224" s="892"/>
      <c r="L224" s="783" t="str">
        <f>mergeValue(A224) &amp;"."&amp; mergeValue(B224)&amp;"."&amp; mergeValue(C224)&amp;"."&amp; mergeValue(D224)&amp;"."&amp; mergeValue(E224)</f>
        <v>1.1.1.1.1</v>
      </c>
      <c r="M224" s="556" t="s">
        <v>9</v>
      </c>
      <c r="N224" s="648"/>
      <c r="O224" s="1244"/>
      <c r="P224" s="1245"/>
      <c r="Q224" s="1245"/>
      <c r="R224" s="1245"/>
      <c r="S224" s="1245"/>
      <c r="T224" s="1245"/>
      <c r="U224" s="1245"/>
      <c r="V224" s="1246"/>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99" s="801" customFormat="1" ht="90">
      <c r="A225" s="1241"/>
      <c r="B225" s="1241"/>
      <c r="C225" s="1241"/>
      <c r="D225" s="1241"/>
      <c r="E225" s="1241"/>
      <c r="F225" s="1241">
        <v>1</v>
      </c>
      <c r="G225" s="885"/>
      <c r="H225" s="885"/>
      <c r="I225" s="1241"/>
      <c r="J225" s="1241">
        <v>1</v>
      </c>
      <c r="K225" s="893"/>
      <c r="L225" s="783" t="str">
        <f>mergeValue(A225) &amp;"."&amp; mergeValue(B225)&amp;"."&amp; mergeValue(C225)&amp;"."&amp; mergeValue(D225)&amp;"."&amp; mergeValue(E225)&amp;"."&amp; mergeValue(F225)</f>
        <v>1.1.1.1.1.1</v>
      </c>
      <c r="M225" s="557" t="s">
        <v>10</v>
      </c>
      <c r="N225" s="648"/>
      <c r="O225" s="1244"/>
      <c r="P225" s="1245"/>
      <c r="Q225" s="1245"/>
      <c r="R225" s="1245"/>
      <c r="S225" s="1245"/>
      <c r="T225" s="1245"/>
      <c r="U225" s="1245"/>
      <c r="V225" s="1246"/>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99" s="801" customFormat="1" ht="195.75" customHeight="1">
      <c r="A226" s="1241"/>
      <c r="B226" s="1241"/>
      <c r="C226" s="1241"/>
      <c r="D226" s="1241"/>
      <c r="E226" s="1241"/>
      <c r="F226" s="1241"/>
      <c r="G226" s="885">
        <v>1</v>
      </c>
      <c r="H226" s="885"/>
      <c r="I226" s="1241"/>
      <c r="J226" s="1241"/>
      <c r="K226" s="893">
        <v>1</v>
      </c>
      <c r="L226" s="783" t="str">
        <f>mergeValue(A226) &amp;"."&amp; mergeValue(B226)&amp;"."&amp; mergeValue(C226)&amp;"."&amp; mergeValue(D226)&amp;"."&amp; mergeValue(E226)&amp;"."&amp; mergeValue(F226)&amp;"."&amp; mergeValue(G226)</f>
        <v>1.1.1.1.1.1.1</v>
      </c>
      <c r="M226" s="1071"/>
      <c r="N226" s="648"/>
      <c r="O226" s="765"/>
      <c r="P226" s="765"/>
      <c r="Q226" s="765"/>
      <c r="R226" s="1236"/>
      <c r="S226" s="1237" t="s">
        <v>84</v>
      </c>
      <c r="T226" s="1236"/>
      <c r="U226" s="1237" t="s">
        <v>84</v>
      </c>
      <c r="V226" s="765"/>
      <c r="W226" s="1211" t="s">
        <v>656</v>
      </c>
      <c r="X226" s="810" t="str">
        <f>strCheckDate(O227:V227)</f>
        <v/>
      </c>
      <c r="Y226" s="831"/>
      <c r="Z226" s="831" t="str">
        <f t="shared" si="3"/>
        <v/>
      </c>
      <c r="AA226" s="831"/>
      <c r="AB226" s="831"/>
      <c r="AC226" s="831"/>
      <c r="AD226" s="810"/>
      <c r="AE226" s="810"/>
      <c r="AF226" s="810"/>
      <c r="AG226" s="810"/>
      <c r="AH226" s="810"/>
      <c r="AI226" s="810"/>
      <c r="AJ226" s="810"/>
    </row>
    <row r="227" spans="1:99" s="801" customFormat="1" ht="14.25" hidden="1" customHeight="1">
      <c r="A227" s="1241"/>
      <c r="B227" s="1241"/>
      <c r="C227" s="1241"/>
      <c r="D227" s="1241"/>
      <c r="E227" s="1241"/>
      <c r="F227" s="1241"/>
      <c r="G227" s="885"/>
      <c r="H227" s="885"/>
      <c r="I227" s="1241"/>
      <c r="J227" s="1241"/>
      <c r="K227" s="893"/>
      <c r="L227" s="802"/>
      <c r="M227" s="648"/>
      <c r="N227" s="648"/>
      <c r="O227" s="765"/>
      <c r="P227" s="765"/>
      <c r="Q227" s="771" t="str">
        <f>R226 &amp; "-" &amp; T226</f>
        <v>-</v>
      </c>
      <c r="R227" s="1236"/>
      <c r="S227" s="1237"/>
      <c r="T227" s="1236"/>
      <c r="U227" s="1237"/>
      <c r="V227" s="765"/>
      <c r="W227" s="1211"/>
      <c r="X227" s="810"/>
      <c r="Y227" s="831"/>
      <c r="Z227" s="831" t="str">
        <f t="shared" si="3"/>
        <v/>
      </c>
      <c r="AA227" s="831"/>
      <c r="AB227" s="831"/>
      <c r="AC227" s="831"/>
      <c r="AD227" s="810"/>
      <c r="AE227" s="810"/>
      <c r="AF227" s="810"/>
      <c r="AG227" s="810"/>
      <c r="AH227" s="810"/>
      <c r="AI227" s="810"/>
      <c r="AJ227" s="810"/>
    </row>
    <row r="228" spans="1:99" s="801" customFormat="1" ht="15" customHeight="1">
      <c r="A228" s="1241"/>
      <c r="B228" s="1241"/>
      <c r="C228" s="1241"/>
      <c r="D228" s="1241"/>
      <c r="E228" s="1241"/>
      <c r="F228" s="1241"/>
      <c r="G228" s="887"/>
      <c r="H228" s="885"/>
      <c r="I228" s="1241"/>
      <c r="J228" s="1241"/>
      <c r="K228" s="892"/>
      <c r="L228" s="690"/>
      <c r="M228" s="559" t="s">
        <v>25</v>
      </c>
      <c r="N228" s="767"/>
      <c r="O228" s="767"/>
      <c r="P228" s="767"/>
      <c r="Q228" s="767"/>
      <c r="R228" s="767"/>
      <c r="S228" s="767"/>
      <c r="T228" s="767"/>
      <c r="U228" s="767"/>
      <c r="V228" s="764"/>
      <c r="W228" s="121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99" s="801" customFormat="1" ht="15" customHeight="1">
      <c r="A229" s="1241"/>
      <c r="B229" s="1241"/>
      <c r="C229" s="1241"/>
      <c r="D229" s="1241"/>
      <c r="E229" s="1241"/>
      <c r="F229" s="887"/>
      <c r="G229" s="887"/>
      <c r="H229" s="885"/>
      <c r="I229" s="124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99" s="801" customFormat="1" ht="15" customHeight="1">
      <c r="A230" s="1241"/>
      <c r="B230" s="1241"/>
      <c r="C230" s="1241"/>
      <c r="D230" s="124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99" s="801" customFormat="1" ht="15" customHeight="1">
      <c r="A231" s="1241"/>
      <c r="B231" s="1241"/>
      <c r="C231" s="124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99" s="801" customFormat="1" ht="15" customHeight="1">
      <c r="A232" s="1241"/>
      <c r="B232" s="124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99" s="801" customFormat="1" ht="15" customHeight="1">
      <c r="A233" s="124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99"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99" s="991" customFormat="1" ht="18.75" customHeight="1">
      <c r="X235" s="1012"/>
      <c r="Y235" s="1012"/>
      <c r="Z235" s="1012"/>
      <c r="AA235" s="1012"/>
      <c r="AB235" s="1012"/>
      <c r="AC235" s="1012"/>
      <c r="AD235" s="1012"/>
      <c r="AE235" s="1012"/>
      <c r="AF235" s="1012"/>
      <c r="AG235" s="1012"/>
      <c r="AH235" s="1012"/>
      <c r="AI235" s="1012"/>
      <c r="AJ235" s="1012"/>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99" s="992" customFormat="1" ht="22.5">
      <c r="A238" s="1241">
        <v>1</v>
      </c>
      <c r="B238" s="1017"/>
      <c r="C238" s="1017"/>
      <c r="D238" s="1017"/>
      <c r="E238" s="983"/>
      <c r="F238" s="1028"/>
      <c r="G238" s="1028"/>
      <c r="H238" s="1028"/>
      <c r="I238" s="985"/>
      <c r="J238" s="981"/>
      <c r="K238" s="965"/>
      <c r="L238" s="1032">
        <f>mergeValue(A238)</f>
        <v>1</v>
      </c>
      <c r="M238" s="643" t="s">
        <v>20</v>
      </c>
      <c r="N238" s="648"/>
      <c r="O238" s="1291"/>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c r="AK238" s="1292"/>
      <c r="AL238" s="1292"/>
      <c r="AM238" s="1292"/>
      <c r="AN238" s="1292"/>
      <c r="AO238" s="1292"/>
      <c r="AP238" s="1292"/>
      <c r="AQ238" s="1292"/>
      <c r="AR238" s="1292"/>
      <c r="AS238" s="1292"/>
      <c r="AT238" s="1292"/>
      <c r="AU238" s="1292"/>
      <c r="AV238" s="1292"/>
      <c r="AW238" s="1292"/>
      <c r="AX238" s="1292"/>
      <c r="AY238" s="1292"/>
      <c r="AZ238" s="1292"/>
      <c r="BA238" s="1292"/>
      <c r="BB238" s="1292"/>
      <c r="BC238" s="1292"/>
      <c r="BD238" s="1292"/>
      <c r="BE238" s="1292"/>
      <c r="BF238" s="1292"/>
      <c r="BG238" s="1292"/>
      <c r="BH238" s="1292"/>
      <c r="BI238" s="1292"/>
      <c r="BJ238" s="1292"/>
      <c r="BK238" s="1292"/>
      <c r="BL238" s="1292"/>
      <c r="BM238" s="1292"/>
      <c r="BN238" s="1292"/>
      <c r="BO238" s="1292"/>
      <c r="BP238" s="1292"/>
      <c r="BQ238" s="1292"/>
      <c r="BR238" s="1292"/>
      <c r="BS238" s="1292"/>
      <c r="BT238" s="1292"/>
      <c r="BU238" s="1292"/>
      <c r="BV238" s="1292"/>
      <c r="BW238" s="1292"/>
      <c r="BX238" s="1292"/>
      <c r="BY238" s="1292"/>
      <c r="BZ238" s="1292"/>
      <c r="CA238" s="1292"/>
      <c r="CB238" s="1292"/>
      <c r="CC238" s="1292"/>
      <c r="CD238" s="1292"/>
      <c r="CE238" s="1292"/>
      <c r="CF238" s="1292"/>
      <c r="CG238" s="1293"/>
      <c r="CH238" s="632" t="s">
        <v>477</v>
      </c>
      <c r="CI238" s="1010"/>
      <c r="CJ238" s="831"/>
      <c r="CK238" s="831" t="str">
        <f t="shared" ref="CK238:CK251" si="4">IF(M238="","",M238 )</f>
        <v>Наименование тарифа</v>
      </c>
      <c r="CL238" s="831"/>
      <c r="CM238" s="831"/>
      <c r="CN238" s="831"/>
      <c r="CO238" s="1010"/>
      <c r="CP238" s="1010"/>
      <c r="CQ238" s="1010"/>
      <c r="CR238" s="1010"/>
      <c r="CS238" s="1010"/>
      <c r="CT238" s="1010"/>
      <c r="CU238" s="1010"/>
    </row>
    <row r="239" spans="1:99" s="992" customFormat="1" ht="22.5">
      <c r="A239" s="1241"/>
      <c r="B239" s="1241">
        <v>1</v>
      </c>
      <c r="C239" s="1017"/>
      <c r="D239" s="1017"/>
      <c r="E239" s="1028"/>
      <c r="F239" s="1028"/>
      <c r="G239" s="1028"/>
      <c r="H239" s="1028"/>
      <c r="I239" s="1023"/>
      <c r="J239" s="956"/>
      <c r="K239" s="959"/>
      <c r="L239" s="1032" t="str">
        <f>mergeValue(A239) &amp;"."&amp; mergeValue(B239)</f>
        <v>1.1</v>
      </c>
      <c r="M239" s="694" t="s">
        <v>16</v>
      </c>
      <c r="N239" s="648"/>
      <c r="O239" s="1291"/>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c r="AK239" s="1292"/>
      <c r="AL239" s="1292"/>
      <c r="AM239" s="1292"/>
      <c r="AN239" s="1292"/>
      <c r="AO239" s="1292"/>
      <c r="AP239" s="1292"/>
      <c r="AQ239" s="1292"/>
      <c r="AR239" s="1292"/>
      <c r="AS239" s="1292"/>
      <c r="AT239" s="1292"/>
      <c r="AU239" s="1292"/>
      <c r="AV239" s="1292"/>
      <c r="AW239" s="1292"/>
      <c r="AX239" s="1292"/>
      <c r="AY239" s="1292"/>
      <c r="AZ239" s="1292"/>
      <c r="BA239" s="1292"/>
      <c r="BB239" s="1292"/>
      <c r="BC239" s="1292"/>
      <c r="BD239" s="1292"/>
      <c r="BE239" s="1292"/>
      <c r="BF239" s="1292"/>
      <c r="BG239" s="1292"/>
      <c r="BH239" s="1292"/>
      <c r="BI239" s="1292"/>
      <c r="BJ239" s="1292"/>
      <c r="BK239" s="1292"/>
      <c r="BL239" s="1292"/>
      <c r="BM239" s="1292"/>
      <c r="BN239" s="1292"/>
      <c r="BO239" s="1292"/>
      <c r="BP239" s="1292"/>
      <c r="BQ239" s="1292"/>
      <c r="BR239" s="1292"/>
      <c r="BS239" s="1292"/>
      <c r="BT239" s="1292"/>
      <c r="BU239" s="1292"/>
      <c r="BV239" s="1292"/>
      <c r="BW239" s="1292"/>
      <c r="BX239" s="1292"/>
      <c r="BY239" s="1292"/>
      <c r="BZ239" s="1292"/>
      <c r="CA239" s="1292"/>
      <c r="CB239" s="1292"/>
      <c r="CC239" s="1292"/>
      <c r="CD239" s="1292"/>
      <c r="CE239" s="1292"/>
      <c r="CF239" s="1292"/>
      <c r="CG239" s="1293"/>
      <c r="CH239" s="632" t="s">
        <v>478</v>
      </c>
      <c r="CI239" s="1010"/>
      <c r="CJ239" s="831"/>
      <c r="CK239" s="831" t="str">
        <f t="shared" si="4"/>
        <v>Территория действия тарифа</v>
      </c>
      <c r="CL239" s="831"/>
      <c r="CM239" s="831"/>
      <c r="CN239" s="831"/>
      <c r="CO239" s="1010"/>
      <c r="CP239" s="1010"/>
      <c r="CQ239" s="1010"/>
      <c r="CR239" s="1010"/>
      <c r="CS239" s="1010"/>
      <c r="CT239" s="1010"/>
      <c r="CU239" s="1010"/>
    </row>
    <row r="240" spans="1:99" s="992" customFormat="1" ht="22.5">
      <c r="A240" s="1241"/>
      <c r="B240" s="1241"/>
      <c r="C240" s="1241">
        <v>1</v>
      </c>
      <c r="D240" s="1017"/>
      <c r="E240" s="1028"/>
      <c r="F240" s="1028"/>
      <c r="G240" s="1028"/>
      <c r="H240" s="1028"/>
      <c r="I240" s="964"/>
      <c r="J240" s="956"/>
      <c r="K240" s="959"/>
      <c r="L240" s="1032" t="str">
        <f>mergeValue(A240) &amp;"."&amp; mergeValue(B240)&amp;"."&amp; mergeValue(C240)</f>
        <v>1.1.1</v>
      </c>
      <c r="M240" s="695" t="s">
        <v>7</v>
      </c>
      <c r="N240" s="648"/>
      <c r="O240" s="1291"/>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c r="AK240" s="1292"/>
      <c r="AL240" s="1292"/>
      <c r="AM240" s="1292"/>
      <c r="AN240" s="1292"/>
      <c r="AO240" s="1292"/>
      <c r="AP240" s="1292"/>
      <c r="AQ240" s="1292"/>
      <c r="AR240" s="1292"/>
      <c r="AS240" s="1292"/>
      <c r="AT240" s="1292"/>
      <c r="AU240" s="1292"/>
      <c r="AV240" s="1292"/>
      <c r="AW240" s="1292"/>
      <c r="AX240" s="1292"/>
      <c r="AY240" s="1292"/>
      <c r="AZ240" s="1292"/>
      <c r="BA240" s="1292"/>
      <c r="BB240" s="1292"/>
      <c r="BC240" s="1292"/>
      <c r="BD240" s="1292"/>
      <c r="BE240" s="1292"/>
      <c r="BF240" s="1292"/>
      <c r="BG240" s="1292"/>
      <c r="BH240" s="1292"/>
      <c r="BI240" s="1292"/>
      <c r="BJ240" s="1292"/>
      <c r="BK240" s="1292"/>
      <c r="BL240" s="1292"/>
      <c r="BM240" s="1292"/>
      <c r="BN240" s="1292"/>
      <c r="BO240" s="1292"/>
      <c r="BP240" s="1292"/>
      <c r="BQ240" s="1292"/>
      <c r="BR240" s="1292"/>
      <c r="BS240" s="1292"/>
      <c r="BT240" s="1292"/>
      <c r="BU240" s="1292"/>
      <c r="BV240" s="1292"/>
      <c r="BW240" s="1292"/>
      <c r="BX240" s="1292"/>
      <c r="BY240" s="1292"/>
      <c r="BZ240" s="1292"/>
      <c r="CA240" s="1292"/>
      <c r="CB240" s="1292"/>
      <c r="CC240" s="1292"/>
      <c r="CD240" s="1292"/>
      <c r="CE240" s="1292"/>
      <c r="CF240" s="1292"/>
      <c r="CG240" s="1293"/>
      <c r="CH240" s="632" t="s">
        <v>634</v>
      </c>
      <c r="CI240" s="1010"/>
      <c r="CJ240" s="831"/>
      <c r="CK240" s="831" t="str">
        <f t="shared" si="4"/>
        <v xml:space="preserve">Наименование системы теплоснабжения </v>
      </c>
      <c r="CL240" s="831"/>
      <c r="CM240" s="831"/>
      <c r="CN240" s="831"/>
      <c r="CO240" s="1010"/>
      <c r="CP240" s="1010"/>
      <c r="CQ240" s="1010"/>
      <c r="CR240" s="1010"/>
      <c r="CS240" s="1010"/>
      <c r="CT240" s="1010"/>
      <c r="CU240" s="1010"/>
    </row>
    <row r="241" spans="1:99" s="992" customFormat="1" ht="22.5">
      <c r="A241" s="1241"/>
      <c r="B241" s="1241"/>
      <c r="C241" s="1241"/>
      <c r="D241" s="1241">
        <v>1</v>
      </c>
      <c r="E241" s="1028"/>
      <c r="F241" s="1028"/>
      <c r="G241" s="1028"/>
      <c r="H241" s="1028"/>
      <c r="I241" s="964"/>
      <c r="J241" s="956"/>
      <c r="K241" s="959"/>
      <c r="L241" s="1032" t="str">
        <f>mergeValue(A241) &amp;"."&amp; mergeValue(B241)&amp;"."&amp; mergeValue(C241)&amp;"."&amp; mergeValue(D241)</f>
        <v>1.1.1.1</v>
      </c>
      <c r="M241" s="696" t="s">
        <v>22</v>
      </c>
      <c r="N241" s="648"/>
      <c r="O241" s="1291"/>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c r="AK241" s="1292"/>
      <c r="AL241" s="1292"/>
      <c r="AM241" s="1292"/>
      <c r="AN241" s="1292"/>
      <c r="AO241" s="1292"/>
      <c r="AP241" s="1292"/>
      <c r="AQ241" s="1292"/>
      <c r="AR241" s="1292"/>
      <c r="AS241" s="1292"/>
      <c r="AT241" s="1292"/>
      <c r="AU241" s="1292"/>
      <c r="AV241" s="1292"/>
      <c r="AW241" s="1292"/>
      <c r="AX241" s="1292"/>
      <c r="AY241" s="1292"/>
      <c r="AZ241" s="1292"/>
      <c r="BA241" s="1292"/>
      <c r="BB241" s="1292"/>
      <c r="BC241" s="1292"/>
      <c r="BD241" s="1292"/>
      <c r="BE241" s="1292"/>
      <c r="BF241" s="1292"/>
      <c r="BG241" s="1292"/>
      <c r="BH241" s="1292"/>
      <c r="BI241" s="1292"/>
      <c r="BJ241" s="1292"/>
      <c r="BK241" s="1292"/>
      <c r="BL241" s="1292"/>
      <c r="BM241" s="1292"/>
      <c r="BN241" s="1292"/>
      <c r="BO241" s="1292"/>
      <c r="BP241" s="1292"/>
      <c r="BQ241" s="1292"/>
      <c r="BR241" s="1292"/>
      <c r="BS241" s="1292"/>
      <c r="BT241" s="1292"/>
      <c r="BU241" s="1292"/>
      <c r="BV241" s="1292"/>
      <c r="BW241" s="1292"/>
      <c r="BX241" s="1292"/>
      <c r="BY241" s="1292"/>
      <c r="BZ241" s="1292"/>
      <c r="CA241" s="1292"/>
      <c r="CB241" s="1292"/>
      <c r="CC241" s="1292"/>
      <c r="CD241" s="1292"/>
      <c r="CE241" s="1292"/>
      <c r="CF241" s="1292"/>
      <c r="CG241" s="1293"/>
      <c r="CH241" s="632" t="s">
        <v>635</v>
      </c>
      <c r="CI241" s="1010"/>
      <c r="CJ241" s="831"/>
      <c r="CK241" s="831" t="str">
        <f t="shared" si="4"/>
        <v xml:space="preserve">Источник тепловой энергии  </v>
      </c>
      <c r="CL241" s="831"/>
      <c r="CM241" s="831"/>
      <c r="CN241" s="831"/>
      <c r="CO241" s="1010"/>
      <c r="CP241" s="1010"/>
      <c r="CQ241" s="1010"/>
      <c r="CR241" s="1010"/>
      <c r="CS241" s="1010"/>
      <c r="CT241" s="1010"/>
      <c r="CU241" s="1010"/>
    </row>
    <row r="242" spans="1:99" s="992" customFormat="1" ht="101.25">
      <c r="A242" s="1241"/>
      <c r="B242" s="1241"/>
      <c r="C242" s="1241"/>
      <c r="D242" s="1241"/>
      <c r="E242" s="1241">
        <v>1</v>
      </c>
      <c r="F242" s="1028"/>
      <c r="G242" s="1028"/>
      <c r="H242" s="1017">
        <v>1</v>
      </c>
      <c r="I242" s="1241">
        <v>1</v>
      </c>
      <c r="J242" s="1028"/>
      <c r="K242" s="967"/>
      <c r="L242" s="1032" t="str">
        <f>mergeValue(A242) &amp;"."&amp; mergeValue(B242)&amp;"."&amp; mergeValue(C242)&amp;"."&amp; mergeValue(D242)&amp;"."&amp; mergeValue(E242)</f>
        <v>1.1.1.1.1</v>
      </c>
      <c r="M242" s="556" t="s">
        <v>9</v>
      </c>
      <c r="N242" s="648"/>
      <c r="O242" s="1244"/>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c r="CB242" s="1245"/>
      <c r="CC242" s="1245"/>
      <c r="CD242" s="1245"/>
      <c r="CE242" s="1245"/>
      <c r="CF242" s="1245"/>
      <c r="CG242" s="1246"/>
      <c r="CH242" s="632" t="s">
        <v>639</v>
      </c>
      <c r="CI242" s="1010"/>
      <c r="CJ242" s="831"/>
      <c r="CK242" s="831" t="str">
        <f t="shared" si="4"/>
        <v>Схема подключения теплопотребляющей установки к коллектору источника тепловой энергии</v>
      </c>
      <c r="CL242" s="831"/>
      <c r="CM242" s="831"/>
      <c r="CN242" s="831"/>
      <c r="CO242" s="1010"/>
      <c r="CP242" s="1010"/>
      <c r="CQ242" s="1010"/>
      <c r="CR242" s="1010"/>
      <c r="CS242" s="1010"/>
      <c r="CT242" s="1010"/>
      <c r="CU242" s="1010"/>
    </row>
    <row r="243" spans="1:99" s="992" customFormat="1" ht="90">
      <c r="A243" s="1241"/>
      <c r="B243" s="1241"/>
      <c r="C243" s="1241"/>
      <c r="D243" s="1241"/>
      <c r="E243" s="1241"/>
      <c r="F243" s="1241">
        <v>1</v>
      </c>
      <c r="G243" s="1017"/>
      <c r="H243" s="1017"/>
      <c r="I243" s="1241"/>
      <c r="J243" s="1241">
        <v>1</v>
      </c>
      <c r="K243" s="968"/>
      <c r="L243" s="1032" t="str">
        <f>mergeValue(A243) &amp;"."&amp; mergeValue(B243)&amp;"."&amp; mergeValue(C243)&amp;"."&amp; mergeValue(D243)&amp;"."&amp; mergeValue(E243)&amp;"."&amp; mergeValue(F243)</f>
        <v>1.1.1.1.1.1</v>
      </c>
      <c r="M243" s="557" t="s">
        <v>10</v>
      </c>
      <c r="N243" s="648"/>
      <c r="O243" s="1244"/>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c r="CB243" s="1245"/>
      <c r="CC243" s="1245"/>
      <c r="CD243" s="1245"/>
      <c r="CE243" s="1245"/>
      <c r="CF243" s="1245"/>
      <c r="CG243" s="1246"/>
      <c r="CH243" s="632" t="s">
        <v>637</v>
      </c>
      <c r="CI243" s="1010"/>
      <c r="CJ243" s="831"/>
      <c r="CK243" s="831" t="str">
        <f t="shared" si="4"/>
        <v>Группа потребителей</v>
      </c>
      <c r="CL243" s="831"/>
      <c r="CM243" s="831"/>
      <c r="CN243" s="831"/>
      <c r="CO243" s="1010"/>
      <c r="CP243" s="1010"/>
      <c r="CQ243" s="1010"/>
      <c r="CR243" s="1010"/>
      <c r="CS243" s="1010"/>
      <c r="CT243" s="1010"/>
      <c r="CU243" s="1010"/>
    </row>
    <row r="244" spans="1:99" s="992" customFormat="1" ht="189" customHeight="1">
      <c r="A244" s="1241"/>
      <c r="B244" s="1241"/>
      <c r="C244" s="1241"/>
      <c r="D244" s="1241"/>
      <c r="E244" s="1241"/>
      <c r="F244" s="1241"/>
      <c r="G244" s="1017">
        <v>1</v>
      </c>
      <c r="H244" s="1017"/>
      <c r="I244" s="1241"/>
      <c r="J244" s="1241"/>
      <c r="K244" s="968">
        <v>1</v>
      </c>
      <c r="L244" s="1032" t="str">
        <f>mergeValue(A244) &amp;"."&amp; mergeValue(B244)&amp;"."&amp; mergeValue(C244)&amp;"."&amp; mergeValue(D244)&amp;"."&amp; mergeValue(E244)&amp;"."&amp; mergeValue(F244)&amp;"."&amp; mergeValue(G244)</f>
        <v>1.1.1.1.1.1.1</v>
      </c>
      <c r="M244" s="1071"/>
      <c r="N244" s="648"/>
      <c r="O244" s="685"/>
      <c r="P244" s="765"/>
      <c r="Q244" s="1096"/>
      <c r="R244" s="1236"/>
      <c r="S244" s="1237" t="s">
        <v>84</v>
      </c>
      <c r="T244" s="1236"/>
      <c r="U244" s="1237" t="s">
        <v>84</v>
      </c>
      <c r="V244" s="685"/>
      <c r="W244" s="765"/>
      <c r="X244" s="1096"/>
      <c r="Y244" s="1236"/>
      <c r="Z244" s="1237" t="s">
        <v>84</v>
      </c>
      <c r="AA244" s="1236"/>
      <c r="AB244" s="1237" t="s">
        <v>84</v>
      </c>
      <c r="AC244" s="685"/>
      <c r="AD244" s="765"/>
      <c r="AE244" s="1096"/>
      <c r="AF244" s="1236"/>
      <c r="AG244" s="1237" t="s">
        <v>84</v>
      </c>
      <c r="AH244" s="1236"/>
      <c r="AI244" s="1237" t="s">
        <v>84</v>
      </c>
      <c r="AJ244" s="685"/>
      <c r="AK244" s="765"/>
      <c r="AL244" s="1096"/>
      <c r="AM244" s="1236"/>
      <c r="AN244" s="1237" t="s">
        <v>84</v>
      </c>
      <c r="AO244" s="1236"/>
      <c r="AP244" s="1237" t="s">
        <v>84</v>
      </c>
      <c r="AQ244" s="685"/>
      <c r="AR244" s="765"/>
      <c r="AS244" s="1096"/>
      <c r="AT244" s="1236"/>
      <c r="AU244" s="1237" t="s">
        <v>84</v>
      </c>
      <c r="AV244" s="1236"/>
      <c r="AW244" s="1237" t="s">
        <v>84</v>
      </c>
      <c r="AX244" s="685"/>
      <c r="AY244" s="765"/>
      <c r="AZ244" s="1096"/>
      <c r="BA244" s="1236"/>
      <c r="BB244" s="1237" t="s">
        <v>84</v>
      </c>
      <c r="BC244" s="1236"/>
      <c r="BD244" s="1237" t="s">
        <v>84</v>
      </c>
      <c r="BE244" s="685"/>
      <c r="BF244" s="765"/>
      <c r="BG244" s="1096"/>
      <c r="BH244" s="1236"/>
      <c r="BI244" s="1237" t="s">
        <v>84</v>
      </c>
      <c r="BJ244" s="1236"/>
      <c r="BK244" s="1237" t="s">
        <v>84</v>
      </c>
      <c r="BL244" s="685"/>
      <c r="BM244" s="765"/>
      <c r="BN244" s="1096"/>
      <c r="BO244" s="1236"/>
      <c r="BP244" s="1237" t="s">
        <v>84</v>
      </c>
      <c r="BQ244" s="1236"/>
      <c r="BR244" s="1237" t="s">
        <v>84</v>
      </c>
      <c r="BS244" s="685"/>
      <c r="BT244" s="765"/>
      <c r="BU244" s="1096"/>
      <c r="BV244" s="1236"/>
      <c r="BW244" s="1237" t="s">
        <v>84</v>
      </c>
      <c r="BX244" s="1236"/>
      <c r="BY244" s="1237" t="s">
        <v>84</v>
      </c>
      <c r="BZ244" s="685"/>
      <c r="CA244" s="765"/>
      <c r="CB244" s="1096"/>
      <c r="CC244" s="1236"/>
      <c r="CD244" s="1237" t="s">
        <v>84</v>
      </c>
      <c r="CE244" s="1236"/>
      <c r="CF244" s="1237" t="s">
        <v>85</v>
      </c>
      <c r="CG244" s="765"/>
      <c r="CH244" s="1212" t="s">
        <v>656</v>
      </c>
      <c r="CI244" s="1010" t="str">
        <f>strCheckDate(O245:CG245)</f>
        <v/>
      </c>
      <c r="CJ244" s="831"/>
      <c r="CK244" s="831" t="str">
        <f t="shared" si="4"/>
        <v/>
      </c>
      <c r="CL244" s="831"/>
      <c r="CM244" s="831"/>
      <c r="CN244" s="831"/>
      <c r="CO244" s="1010"/>
      <c r="CP244" s="1010"/>
      <c r="CQ244" s="1010"/>
      <c r="CR244" s="1010"/>
      <c r="CS244" s="1010"/>
      <c r="CT244" s="1010"/>
      <c r="CU244" s="1010"/>
    </row>
    <row r="245" spans="1:99" s="992" customFormat="1" ht="11.25" hidden="1" customHeight="1">
      <c r="A245" s="1241"/>
      <c r="B245" s="1241"/>
      <c r="C245" s="1241"/>
      <c r="D245" s="1241"/>
      <c r="E245" s="1241"/>
      <c r="F245" s="1241"/>
      <c r="G245" s="1017"/>
      <c r="H245" s="1017"/>
      <c r="I245" s="1241"/>
      <c r="J245" s="1241"/>
      <c r="K245" s="968"/>
      <c r="L245" s="802"/>
      <c r="M245" s="648"/>
      <c r="N245" s="648"/>
      <c r="O245" s="765"/>
      <c r="P245" s="765"/>
      <c r="Q245" s="771" t="str">
        <f>R244 &amp; "-" &amp; T244</f>
        <v>-</v>
      </c>
      <c r="R245" s="1236"/>
      <c r="S245" s="1237"/>
      <c r="T245" s="1236"/>
      <c r="U245" s="1237"/>
      <c r="V245" s="765"/>
      <c r="W245" s="765"/>
      <c r="X245" s="771" t="str">
        <f>Y244 &amp; "-" &amp; AA244</f>
        <v>-</v>
      </c>
      <c r="Y245" s="1236"/>
      <c r="Z245" s="1237"/>
      <c r="AA245" s="1236"/>
      <c r="AB245" s="1237"/>
      <c r="AC245" s="765"/>
      <c r="AD245" s="765"/>
      <c r="AE245" s="771" t="str">
        <f>AF244 &amp; "-" &amp; AH244</f>
        <v>-</v>
      </c>
      <c r="AF245" s="1236"/>
      <c r="AG245" s="1237"/>
      <c r="AH245" s="1236"/>
      <c r="AI245" s="1237"/>
      <c r="AJ245" s="765"/>
      <c r="AK245" s="765"/>
      <c r="AL245" s="771" t="str">
        <f>AM244 &amp; "-" &amp; AO244</f>
        <v>-</v>
      </c>
      <c r="AM245" s="1236"/>
      <c r="AN245" s="1237"/>
      <c r="AO245" s="1236"/>
      <c r="AP245" s="1237"/>
      <c r="AQ245" s="765"/>
      <c r="AR245" s="765"/>
      <c r="AS245" s="771" t="str">
        <f>AT244 &amp; "-" &amp; AV244</f>
        <v>-</v>
      </c>
      <c r="AT245" s="1236"/>
      <c r="AU245" s="1237"/>
      <c r="AV245" s="1236"/>
      <c r="AW245" s="1237"/>
      <c r="AX245" s="765"/>
      <c r="AY245" s="765"/>
      <c r="AZ245" s="771" t="str">
        <f>BA244 &amp; "-" &amp; BC244</f>
        <v>-</v>
      </c>
      <c r="BA245" s="1236"/>
      <c r="BB245" s="1237"/>
      <c r="BC245" s="1236"/>
      <c r="BD245" s="1237"/>
      <c r="BE245" s="765"/>
      <c r="BF245" s="765"/>
      <c r="BG245" s="771" t="str">
        <f>BH244 &amp; "-" &amp; BJ244</f>
        <v>-</v>
      </c>
      <c r="BH245" s="1236"/>
      <c r="BI245" s="1237"/>
      <c r="BJ245" s="1236"/>
      <c r="BK245" s="1237"/>
      <c r="BL245" s="765"/>
      <c r="BM245" s="765"/>
      <c r="BN245" s="771" t="str">
        <f>BO244 &amp; "-" &amp; BQ244</f>
        <v>-</v>
      </c>
      <c r="BO245" s="1236"/>
      <c r="BP245" s="1237"/>
      <c r="BQ245" s="1236"/>
      <c r="BR245" s="1237"/>
      <c r="BS245" s="765"/>
      <c r="BT245" s="765"/>
      <c r="BU245" s="771" t="str">
        <f>BV244 &amp; "-" &amp; BX244</f>
        <v>-</v>
      </c>
      <c r="BV245" s="1236"/>
      <c r="BW245" s="1237"/>
      <c r="BX245" s="1236"/>
      <c r="BY245" s="1237"/>
      <c r="BZ245" s="765"/>
      <c r="CA245" s="765"/>
      <c r="CB245" s="771" t="str">
        <f>CC244 &amp; "-" &amp; CE244</f>
        <v>-</v>
      </c>
      <c r="CC245" s="1236"/>
      <c r="CD245" s="1237"/>
      <c r="CE245" s="1236"/>
      <c r="CF245" s="1237"/>
      <c r="CG245" s="765"/>
      <c r="CH245" s="1213"/>
      <c r="CI245" s="1010"/>
      <c r="CJ245" s="831"/>
      <c r="CK245" s="831" t="str">
        <f t="shared" si="4"/>
        <v/>
      </c>
      <c r="CL245" s="831"/>
      <c r="CM245" s="831"/>
      <c r="CN245" s="831"/>
      <c r="CO245" s="1010"/>
      <c r="CP245" s="1010"/>
      <c r="CQ245" s="1010"/>
      <c r="CR245" s="1010"/>
      <c r="CS245" s="1010"/>
      <c r="CT245" s="1010"/>
      <c r="CU245" s="1010"/>
    </row>
    <row r="246" spans="1:99" s="992" customFormat="1" ht="15" customHeight="1">
      <c r="A246" s="1241"/>
      <c r="B246" s="1241"/>
      <c r="C246" s="1241"/>
      <c r="D246" s="1241"/>
      <c r="E246" s="1241"/>
      <c r="F246" s="1241"/>
      <c r="G246" s="1028"/>
      <c r="H246" s="1017"/>
      <c r="I246" s="1241"/>
      <c r="J246" s="1241"/>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764"/>
      <c r="CH246" s="1214"/>
      <c r="CI246" s="1010"/>
      <c r="CJ246" s="831"/>
      <c r="CK246" s="831" t="str">
        <f t="shared" si="4"/>
        <v>Добавить вид теплоносителя (параметры теплоносителя)</v>
      </c>
      <c r="CL246" s="831"/>
      <c r="CM246" s="831"/>
      <c r="CN246" s="831"/>
      <c r="CO246" s="1010"/>
      <c r="CP246" s="1010"/>
      <c r="CQ246" s="1010"/>
      <c r="CR246" s="1010"/>
      <c r="CS246" s="1010"/>
      <c r="CT246" s="1010"/>
      <c r="CU246" s="1010"/>
    </row>
    <row r="247" spans="1:99" s="992" customFormat="1" ht="15" customHeight="1">
      <c r="A247" s="1241"/>
      <c r="B247" s="1241"/>
      <c r="C247" s="1241"/>
      <c r="D247" s="1241"/>
      <c r="E247" s="1241"/>
      <c r="F247" s="1028"/>
      <c r="G247" s="1028"/>
      <c r="H247" s="1017"/>
      <c r="I247" s="1241"/>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1008"/>
      <c r="BG247" s="1008"/>
      <c r="BH247" s="1008"/>
      <c r="BI247" s="1008"/>
      <c r="BJ247" s="1008"/>
      <c r="BK247" s="1007"/>
      <c r="BL247" s="1008"/>
      <c r="BM247" s="1008"/>
      <c r="BN247" s="1008"/>
      <c r="BO247" s="1008"/>
      <c r="BP247" s="1008"/>
      <c r="BQ247" s="1008"/>
      <c r="BR247" s="1007"/>
      <c r="BS247" s="1008"/>
      <c r="BT247" s="1008"/>
      <c r="BU247" s="1008"/>
      <c r="BV247" s="1008"/>
      <c r="BW247" s="1008"/>
      <c r="BX247" s="1008"/>
      <c r="BY247" s="1007"/>
      <c r="BZ247" s="1008"/>
      <c r="CA247" s="1008"/>
      <c r="CB247" s="1008"/>
      <c r="CC247" s="1008"/>
      <c r="CD247" s="1008"/>
      <c r="CE247" s="1008"/>
      <c r="CF247" s="1007"/>
      <c r="CG247" s="1008"/>
      <c r="CH247" s="667"/>
      <c r="CI247" s="1010"/>
      <c r="CJ247" s="831"/>
      <c r="CK247" s="831" t="str">
        <f t="shared" si="4"/>
        <v>Добавить группу потребителей</v>
      </c>
      <c r="CL247" s="831"/>
      <c r="CM247" s="831"/>
      <c r="CN247" s="831"/>
      <c r="CO247" s="1010"/>
      <c r="CP247" s="1010"/>
      <c r="CQ247" s="1010"/>
      <c r="CR247" s="1010"/>
      <c r="CS247" s="1010"/>
      <c r="CT247" s="1010"/>
      <c r="CU247" s="1010"/>
    </row>
    <row r="248" spans="1:99" s="992" customFormat="1" ht="15" customHeight="1">
      <c r="A248" s="1241"/>
      <c r="B248" s="1241"/>
      <c r="C248" s="1241"/>
      <c r="D248" s="1241"/>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1008"/>
      <c r="BG248" s="1008"/>
      <c r="BH248" s="1008"/>
      <c r="BI248" s="1008"/>
      <c r="BJ248" s="1008"/>
      <c r="BK248" s="1007"/>
      <c r="BL248" s="1008"/>
      <c r="BM248" s="1008"/>
      <c r="BN248" s="1008"/>
      <c r="BO248" s="1008"/>
      <c r="BP248" s="1008"/>
      <c r="BQ248" s="1008"/>
      <c r="BR248" s="1007"/>
      <c r="BS248" s="1008"/>
      <c r="BT248" s="1008"/>
      <c r="BU248" s="1008"/>
      <c r="BV248" s="1008"/>
      <c r="BW248" s="1008"/>
      <c r="BX248" s="1008"/>
      <c r="BY248" s="1007"/>
      <c r="BZ248" s="1008"/>
      <c r="CA248" s="1008"/>
      <c r="CB248" s="1008"/>
      <c r="CC248" s="1008"/>
      <c r="CD248" s="1008"/>
      <c r="CE248" s="1008"/>
      <c r="CF248" s="1007"/>
      <c r="CG248" s="1008"/>
      <c r="CH248" s="667"/>
      <c r="CI248" s="1010"/>
      <c r="CJ248" s="831"/>
      <c r="CK248" s="831" t="str">
        <f t="shared" si="4"/>
        <v>Добавить схему подключения</v>
      </c>
      <c r="CL248" s="831"/>
      <c r="CM248" s="831"/>
      <c r="CN248" s="831"/>
      <c r="CO248" s="1010"/>
      <c r="CP248" s="1010"/>
      <c r="CQ248" s="1010"/>
      <c r="CR248" s="1010"/>
      <c r="CS248" s="1010"/>
      <c r="CT248" s="1010"/>
      <c r="CU248" s="1010"/>
    </row>
    <row r="249" spans="1:99" s="992" customFormat="1" ht="15" customHeight="1">
      <c r="A249" s="1241"/>
      <c r="B249" s="1241"/>
      <c r="C249" s="1241"/>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1008"/>
      <c r="BG249" s="1008"/>
      <c r="BH249" s="1008"/>
      <c r="BI249" s="1008"/>
      <c r="BJ249" s="1008"/>
      <c r="BK249" s="1007"/>
      <c r="BL249" s="1008"/>
      <c r="BM249" s="1008"/>
      <c r="BN249" s="1008"/>
      <c r="BO249" s="1008"/>
      <c r="BP249" s="1008"/>
      <c r="BQ249" s="1008"/>
      <c r="BR249" s="1007"/>
      <c r="BS249" s="1008"/>
      <c r="BT249" s="1008"/>
      <c r="BU249" s="1008"/>
      <c r="BV249" s="1008"/>
      <c r="BW249" s="1008"/>
      <c r="BX249" s="1008"/>
      <c r="BY249" s="1007"/>
      <c r="BZ249" s="1008"/>
      <c r="CA249" s="1008"/>
      <c r="CB249" s="1008"/>
      <c r="CC249" s="1008"/>
      <c r="CD249" s="1008"/>
      <c r="CE249" s="1008"/>
      <c r="CF249" s="1007"/>
      <c r="CG249" s="1008"/>
      <c r="CH249" s="667"/>
      <c r="CI249" s="1010"/>
      <c r="CJ249" s="831"/>
      <c r="CK249" s="831" t="str">
        <f t="shared" si="4"/>
        <v>Добавить источник тепловой энергии</v>
      </c>
      <c r="CL249" s="831"/>
      <c r="CM249" s="831"/>
      <c r="CN249" s="831"/>
      <c r="CO249" s="1010"/>
      <c r="CP249" s="1010"/>
      <c r="CQ249" s="1010"/>
      <c r="CR249" s="1010"/>
      <c r="CS249" s="1010"/>
      <c r="CT249" s="1010"/>
      <c r="CU249" s="1010"/>
    </row>
    <row r="250" spans="1:99" s="992" customFormat="1" ht="15" customHeight="1">
      <c r="A250" s="1241"/>
      <c r="B250" s="1241"/>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1008"/>
      <c r="BG250" s="1008"/>
      <c r="BH250" s="1008"/>
      <c r="BI250" s="1008"/>
      <c r="BJ250" s="1008"/>
      <c r="BK250" s="1007"/>
      <c r="BL250" s="1008"/>
      <c r="BM250" s="1008"/>
      <c r="BN250" s="1008"/>
      <c r="BO250" s="1008"/>
      <c r="BP250" s="1008"/>
      <c r="BQ250" s="1008"/>
      <c r="BR250" s="1007"/>
      <c r="BS250" s="1008"/>
      <c r="BT250" s="1008"/>
      <c r="BU250" s="1008"/>
      <c r="BV250" s="1008"/>
      <c r="BW250" s="1008"/>
      <c r="BX250" s="1008"/>
      <c r="BY250" s="1007"/>
      <c r="BZ250" s="1008"/>
      <c r="CA250" s="1008"/>
      <c r="CB250" s="1008"/>
      <c r="CC250" s="1008"/>
      <c r="CD250" s="1008"/>
      <c r="CE250" s="1008"/>
      <c r="CF250" s="1007"/>
      <c r="CG250" s="1008"/>
      <c r="CH250" s="667"/>
      <c r="CI250" s="1010"/>
      <c r="CJ250" s="831"/>
      <c r="CK250" s="831" t="str">
        <f t="shared" si="4"/>
        <v>Добавить наименование системы теплоснабжения</v>
      </c>
      <c r="CL250" s="831"/>
      <c r="CM250" s="831"/>
      <c r="CN250" s="831"/>
      <c r="CO250" s="1010"/>
      <c r="CP250" s="1010"/>
      <c r="CQ250" s="1010"/>
      <c r="CR250" s="1010"/>
      <c r="CS250" s="1010"/>
      <c r="CT250" s="1010"/>
      <c r="CU250" s="1010"/>
    </row>
    <row r="251" spans="1:99" s="992" customFormat="1" ht="15" customHeight="1">
      <c r="A251" s="1241"/>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1008"/>
      <c r="BG251" s="1008"/>
      <c r="BH251" s="1008"/>
      <c r="BI251" s="1008"/>
      <c r="BJ251" s="1008"/>
      <c r="BK251" s="1007"/>
      <c r="BL251" s="1008"/>
      <c r="BM251" s="1008"/>
      <c r="BN251" s="1008"/>
      <c r="BO251" s="1008"/>
      <c r="BP251" s="1008"/>
      <c r="BQ251" s="1008"/>
      <c r="BR251" s="1007"/>
      <c r="BS251" s="1008"/>
      <c r="BT251" s="1008"/>
      <c r="BU251" s="1008"/>
      <c r="BV251" s="1008"/>
      <c r="BW251" s="1008"/>
      <c r="BX251" s="1008"/>
      <c r="BY251" s="1007"/>
      <c r="BZ251" s="1008"/>
      <c r="CA251" s="1008"/>
      <c r="CB251" s="1008"/>
      <c r="CC251" s="1008"/>
      <c r="CD251" s="1008"/>
      <c r="CE251" s="1008"/>
      <c r="CF251" s="1007"/>
      <c r="CG251" s="1008"/>
      <c r="CH251" s="667"/>
      <c r="CI251" s="1010"/>
      <c r="CJ251" s="831"/>
      <c r="CK251" s="831" t="str">
        <f t="shared" si="4"/>
        <v>Добавить территорию действия тарифа</v>
      </c>
      <c r="CL251" s="831"/>
      <c r="CM251" s="831"/>
      <c r="CN251" s="831"/>
      <c r="CO251" s="1010"/>
      <c r="CP251" s="1010"/>
      <c r="CQ251" s="1010"/>
      <c r="CR251" s="1010"/>
      <c r="CS251" s="1010"/>
      <c r="CT251" s="1010"/>
      <c r="CU251" s="1010"/>
    </row>
    <row r="252" spans="1:99"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99"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99" s="35" customFormat="1" ht="11.25">
      <c r="A254" s="35" t="s">
        <v>277</v>
      </c>
    </row>
    <row r="255" spans="1:99" ht="11.25"/>
    <row r="256" spans="1:99"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9"/>
      <c r="D297" s="1158">
        <v>1</v>
      </c>
      <c r="E297" s="1243"/>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9"/>
      <c r="D298" s="1158"/>
      <c r="E298" s="124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30"/>
      <c r="D302" s="249"/>
      <c r="E302" s="456"/>
      <c r="F302" s="1331"/>
      <c r="G302" s="1158">
        <v>0</v>
      </c>
      <c r="H302" s="1328"/>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30"/>
      <c r="D303" s="249"/>
      <c r="E303" s="456"/>
      <c r="F303" s="1331"/>
      <c r="G303" s="1158"/>
      <c r="H303" s="132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210">
        <v>1</v>
      </c>
      <c r="B337" s="214"/>
      <c r="C337" s="214"/>
      <c r="D337" s="214"/>
      <c r="F337" s="335" t="str">
        <f>"2." &amp;mergeValue(A337)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210"/>
      <c r="B338" s="214"/>
      <c r="C338" s="214"/>
      <c r="D338" s="214"/>
      <c r="F338" s="335" t="str">
        <f>"3." &amp;mergeValue(A338)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210"/>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10"/>
      <c r="B340" s="1210">
        <v>1</v>
      </c>
      <c r="C340" s="342"/>
      <c r="D340" s="342"/>
      <c r="F340" s="335" t="str">
        <f>"4."&amp;mergeValue(A340) &amp;"."&amp;mergeValue(B340)</f>
        <v>4.1.1</v>
      </c>
      <c r="G340" s="324" t="s">
        <v>593</v>
      </c>
      <c r="H340" s="317" t="str">
        <f>IF(region_name="","",region_name)</f>
        <v>Ставропольский край</v>
      </c>
      <c r="I340" s="196" t="s">
        <v>500</v>
      </c>
      <c r="J340" s="334"/>
      <c r="K340" s="214"/>
      <c r="L340" s="214"/>
      <c r="M340" s="214"/>
      <c r="N340" s="214"/>
      <c r="O340" s="214"/>
      <c r="P340" s="214"/>
      <c r="Q340" s="214"/>
      <c r="R340" s="214"/>
      <c r="S340" s="214"/>
      <c r="T340" s="214"/>
    </row>
    <row r="341" spans="1:20" s="190" customFormat="1" ht="191.25">
      <c r="A341" s="1210"/>
      <c r="B341" s="1210"/>
      <c r="C341" s="1210">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10"/>
      <c r="B342" s="1210"/>
      <c r="C342" s="1210"/>
      <c r="D342" s="342">
        <v>1</v>
      </c>
      <c r="F342" s="335" t="str">
        <f>"4."&amp;mergeValue(A342) &amp;"."&amp;mergeValue(B342)&amp;"."&amp;mergeValue(C342)&amp;"."&amp;mergeValue(D342)</f>
        <v>4.1.1.1.1</v>
      </c>
      <c r="G342" s="420" t="s">
        <v>499</v>
      </c>
      <c r="H342" s="317"/>
      <c r="I342" s="1211" t="s">
        <v>592</v>
      </c>
      <c r="J342" s="334"/>
      <c r="K342" s="214"/>
      <c r="L342" s="214"/>
      <c r="M342" s="214"/>
      <c r="N342" s="214"/>
      <c r="O342" s="214"/>
      <c r="P342" s="214"/>
      <c r="Q342" s="214"/>
      <c r="R342" s="214"/>
      <c r="S342" s="214"/>
      <c r="T342" s="214"/>
    </row>
    <row r="343" spans="1:20" s="190" customFormat="1" ht="18.75">
      <c r="A343" s="1210"/>
      <c r="B343" s="1210"/>
      <c r="C343" s="1210"/>
      <c r="D343" s="342"/>
      <c r="F343" s="424"/>
      <c r="G343" s="425" t="s">
        <v>4</v>
      </c>
      <c r="H343" s="426"/>
      <c r="I343" s="1211"/>
      <c r="J343" s="334"/>
      <c r="K343" s="214"/>
      <c r="L343" s="214"/>
      <c r="M343" s="214"/>
      <c r="N343" s="214"/>
      <c r="O343" s="214"/>
      <c r="P343" s="214"/>
      <c r="Q343" s="214"/>
      <c r="R343" s="214"/>
      <c r="S343" s="214"/>
      <c r="T343" s="214"/>
    </row>
    <row r="344" spans="1:20" s="190" customFormat="1" ht="18.75">
      <c r="A344" s="1210"/>
      <c r="B344" s="121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0"/>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mergeCells count="357">
    <mergeCell ref="O49:V49"/>
    <mergeCell ref="O50:V50"/>
    <mergeCell ref="O51:V51"/>
    <mergeCell ref="O52:V52"/>
    <mergeCell ref="O53:V53"/>
    <mergeCell ref="O54:V54"/>
    <mergeCell ref="O70:V70"/>
    <mergeCell ref="O71:V71"/>
    <mergeCell ref="O72:V72"/>
    <mergeCell ref="A337:A345"/>
    <mergeCell ref="C341:C343"/>
    <mergeCell ref="I342:I343"/>
    <mergeCell ref="H302:H303"/>
    <mergeCell ref="B340:B344"/>
    <mergeCell ref="C297:C298"/>
    <mergeCell ref="C302:C303"/>
    <mergeCell ref="F302:F303"/>
    <mergeCell ref="G302:G303"/>
    <mergeCell ref="D297:D298"/>
    <mergeCell ref="E297:E298"/>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I108:I113"/>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I88:I95"/>
    <mergeCell ref="G109:G112"/>
    <mergeCell ref="F108:F113"/>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F166:F169"/>
    <mergeCell ref="I165:I170"/>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A31:A44"/>
    <mergeCell ref="B32:B43"/>
    <mergeCell ref="C33:C42"/>
    <mergeCell ref="D34:D41"/>
    <mergeCell ref="O31:V31"/>
    <mergeCell ref="O32:V32"/>
    <mergeCell ref="O33:V33"/>
    <mergeCell ref="O34:V34"/>
    <mergeCell ref="O35:V35"/>
    <mergeCell ref="O36:V36"/>
    <mergeCell ref="E35:E40"/>
    <mergeCell ref="F36:F39"/>
    <mergeCell ref="I35:I40"/>
    <mergeCell ref="W27:W29"/>
    <mergeCell ref="R37:R38"/>
    <mergeCell ref="T37:T38"/>
    <mergeCell ref="P28:Q28"/>
    <mergeCell ref="W37:W39"/>
    <mergeCell ref="O28:O29"/>
    <mergeCell ref="O30:U30"/>
    <mergeCell ref="U27:U29"/>
    <mergeCell ref="J36:J39"/>
    <mergeCell ref="U37:U38"/>
    <mergeCell ref="CH91:CH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68:V68"/>
    <mergeCell ref="O69:V6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D196:D201"/>
    <mergeCell ref="E197:E200"/>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AF244:AF245"/>
    <mergeCell ref="AG244:AG245"/>
    <mergeCell ref="AH244:AH245"/>
    <mergeCell ref="AI244:AI245"/>
    <mergeCell ref="BC244:BC245"/>
    <mergeCell ref="BD244:BD245"/>
    <mergeCell ref="AT244:AT245"/>
    <mergeCell ref="AU244:AU245"/>
    <mergeCell ref="AV244:AV245"/>
    <mergeCell ref="O182:W182"/>
    <mergeCell ref="T131:T132"/>
    <mergeCell ref="O148:V148"/>
    <mergeCell ref="T149:T150"/>
    <mergeCell ref="R149:R150"/>
    <mergeCell ref="U149:U150"/>
    <mergeCell ref="O146:V146"/>
    <mergeCell ref="O128:V128"/>
    <mergeCell ref="O130:V130"/>
    <mergeCell ref="W149:W151"/>
    <mergeCell ref="O165:V165"/>
    <mergeCell ref="O166:V166"/>
    <mergeCell ref="AM91:AM92"/>
    <mergeCell ref="AN91:AN92"/>
    <mergeCell ref="AO91:AO92"/>
    <mergeCell ref="AP91:AP92"/>
    <mergeCell ref="AF91:AF92"/>
    <mergeCell ref="AG91:AG92"/>
    <mergeCell ref="AH91:AH92"/>
    <mergeCell ref="AI91:AI92"/>
    <mergeCell ref="Y91:Y92"/>
    <mergeCell ref="Z91:Z92"/>
    <mergeCell ref="AA91:AA92"/>
    <mergeCell ref="AB91:AB92"/>
    <mergeCell ref="O85:CG85"/>
    <mergeCell ref="O86:CG86"/>
    <mergeCell ref="O87:CG87"/>
    <mergeCell ref="O88:CG88"/>
    <mergeCell ref="O89:CG89"/>
    <mergeCell ref="O90:CG90"/>
    <mergeCell ref="BV91:BV92"/>
    <mergeCell ref="BW91:BW92"/>
    <mergeCell ref="BX91:BX92"/>
    <mergeCell ref="BY91:BY92"/>
    <mergeCell ref="BO91:BO92"/>
    <mergeCell ref="BP91:BP92"/>
    <mergeCell ref="BQ91:BQ92"/>
    <mergeCell ref="BR91:BR92"/>
    <mergeCell ref="BH91:BH92"/>
    <mergeCell ref="BI91:BI92"/>
    <mergeCell ref="BJ91:BJ92"/>
    <mergeCell ref="BK91:BK92"/>
    <mergeCell ref="BA91:BA92"/>
    <mergeCell ref="BB91:BB92"/>
    <mergeCell ref="BC91:BC92"/>
    <mergeCell ref="BD91:BD92"/>
    <mergeCell ref="AT91:AT92"/>
    <mergeCell ref="AU91:AU92"/>
    <mergeCell ref="AP244:AP245"/>
    <mergeCell ref="CC244:CC245"/>
    <mergeCell ref="CD244:CD245"/>
    <mergeCell ref="CE244:CE245"/>
    <mergeCell ref="CF244:CF245"/>
    <mergeCell ref="CC91:CC92"/>
    <mergeCell ref="CD91:CD92"/>
    <mergeCell ref="CE91:CE92"/>
    <mergeCell ref="CF91:CF92"/>
    <mergeCell ref="AV91:AV92"/>
    <mergeCell ref="AW91:AW92"/>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AW244:AW245"/>
    <mergeCell ref="AM244:AM245"/>
    <mergeCell ref="AN244:AN245"/>
    <mergeCell ref="AO244:AO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YP85:WYP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MD85:MD91 VZ85:VZ91 AFV85:AFV91 APR85:APR91 AZN85:AZN91 BJJ85:BJJ91 BTF85:BTF91 CDB85:CDB91 CMX85:CMX91 CWT85:CWT91 DGP85:DGP91 DQL85:DQL91 EAH85:EAH91 EKD85:EKD91 ETZ85:ETZ91 FDV85:FDV91 FNR85:FNR91 FXN85:FXN91 GHJ85:GHJ91 GRF85:GRF91 HBB85:HBB91 HKX85:HKX91 HUT85:HUT91 IEP85:IEP91 IOL85:IOL91 IYH85:IYH91 JID85:JID91 JRZ85:JRZ91 KBV85:KBV91 KLR85:KLR91 KVN85:KVN91 LFJ85:LFJ91 LPF85:LPF91 LZB85:LZB91 MIX85:MIX91 MST85:MST91 NCP85:NCP91 NML85:NML91 NWH85:NWH91 OGD85:OGD91 OPZ85:OPZ91 OZV85:OZV91 PJR85:PJR91 PTN85:PTN91 QDJ85:QDJ91 QNF85:QNF91 QXB85:QXB91 RGX85:RGX91 RQT85:RQT91 SAP85:SAP91 SKL85:SKL91 SUH85:SUH91 TED85:TED91 TNZ85:TNZ91 TXV85:TXV91 UHR85:UHR91 URN85:URN91 VBJ85:VBJ91 VLF85:VLF91 VVB85:VVB91 WEX85:WEX91 WOT85:WOT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O244 V91 AC91 AJ91 AQ91 AX91 BE91 BL91 BS91 BZ91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OR91:WOR92 WMG149 WWC37 WMG73 WWC73 WMG131 WYN91:WYN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LZ91:LZ92 VV91:VV92 AFR91:AFR92 APN91:APN92 AZJ91:AZJ92 BJF91:BJF92 BTB91:BTB92 CCX91:CCX92 CMT91:CMT92 CWP91:CWP92 DGL91:DGL92 DQH91:DQH92 EAD91:EAD92 EJZ91:EJZ92 ETV91:ETV92 FDR91:FDR92 FNN91:FNN92 FXJ91:FXJ92 GHF91:GHF92 GRB91:GRB92 HAX91:HAX92 HKT91:HKT92 HUP91:HUP92 IEL91:IEL92 IOH91:IOH92 IYD91:IYD92 JHZ91:JHZ92 JRV91:JRV92 KBR91:KBR92 KLN91:KLN92 KVJ91:KVJ92 LFF91:LFF92 LPB91:LPB92 LYX91:LYX92 MIT91:MIT92 MSP91:MSP92 NCL91:NCL92 NMH91:NMH92 NWD91:NWD92 OFZ91:OFZ92 OPV91:OPV92 OZR91:OZR92 PJN91:PJN92 PTJ91:PTJ92 QDF91:QDF92 QNB91:QNB92 QWX91:QWX92 RGT91:RGT92 RQP91:RQP92 SAL91:SAL92 SKH91:SKH92 SUD91:SUD92 TDZ91:TDZ92 TNV91:TNV92 TXR91:TXR92 UHN91:UHN92 URJ91:URJ92 VBF91:VBF92 VLB91:VLB92 VUX91:VUX92 WET91:WET92 WOP91:WOP92 WYL91:WYL92 MB91:MB92 VX91:VX92 AFT91:AFT92 APP91:APP92 AZL91:AZL92 BJH91:BJH92 BTD91:BTD92 CCZ91:CCZ92 CMV91:CMV92 CWR91:CWR92 DGN91:DGN92 DQJ91:DQJ92 EAF91:EAF92 EKB91:EKB92 ETX91:ETX92 FDT91:FDT92 FNP91:FNP92 FXL91:FXL92 GHH91:GHH92 GRD91:GRD92 HAZ91:HAZ92 HKV91:HKV92 HUR91:HUR92 IEN91:IEN92 IOJ91:IOJ92 IYF91:IYF92 JIB91:JIB92 JRX91:JRX92 KBT91:KBT92 KLP91:KLP92 KVL91:KVL92 LFH91:LFH92 LPD91:LPD92 LYZ91:LYZ92 MIV91:MIV92 MSR91:MSR92 NCN91:NCN92 NMJ91:NMJ92 NWF91:NWF92 OGB91:OGB92 OPX91:OPX92 OZT91:OZT92 PJP91:PJP92 PTL91:PTL92 QDH91:QDH92 QND91:QND92 QWZ91:QWZ92 RGV91:RGV92 RQR91:RQR92 SAN91:SAN92 SKJ91:SKJ92 SUF91:SUF92 TEB91:TEB92 TNX91:TNX92 TXT91:TXT92 UHP91:UHP92 URL91:URL92 VBH91:VBH92 VLD91:VLD92 VUZ91:VUZ92 WEV91:WEV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Z91:Z92 AB91:AB92 AG91:AG92 AI91:AI92 AN91:AN92 AP91:AP92 AU91:AU92 AW91:AW92 BB91:BB92 BD91:BD92 BI91:BI92 BK91:BK92 BP91:BP92 BR91:BR92 BW91:BW92 BY91:BY92 CD91:CD92 CF91:CF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OO91:WOO92 WYK91:WYK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MA91:MA92 VW91:VW92 AFS91:AFS92 APO91:APO92 AZK91:AZK92 BJG91:BJG92 BTC91:BTC92 CCY91:CCY92 CMU91:CMU92 CWQ91:CWQ92 DGM91:DGM92 DQI91:DQI92 EAE91:EAE92 EKA91:EKA92 ETW91:ETW92 FDS91:FDS92 FNO91:FNO92 FXK91:FXK92 GHG91:GHG92 GRC91:GRC92 HAY91:HAY92 HKU91:HKU92 HUQ91:HUQ92 IEM91:IEM92 IOI91:IOI92 IYE91:IYE92 JIA91:JIA92 JRW91:JRW92 KBS91:KBS92 KLO91:KLO92 KVK91:KVK92 LFG91:LFG92 LPC91:LPC92 LYY91:LYY92 MIU91:MIU92 MSQ91:MSQ92 NCM91:NCM92 NMI91:NMI92 NWE91:NWE92 OGA91:OGA92 OPW91:OPW92 OZS91:OZS92 PJO91:PJO92 PTK91:PTK92 QDG91:QDG92 QNC91:QNC92 QWY91:QWY92 RGU91:RGU92 RQQ91:RQQ92 SAM91:SAM92 SKI91:SKI92 SUE91:SUE92 TEA91:TEA92 TNW91:TNW92 TXS91:TXS92 UHO91:UHO92 URK91:URK92 VBG91:VBG92 VLC91:VLC92 VUY91:VUY92 WEU91:WEU92 WOQ91:WOQ92 WYM91:WYM92 R91:R92 LY91:LY92 VU91:VU92 AFQ91:AFQ92 APM91:APM92 AZI91:AZI92 BJE91:BJE92 BTA91:BTA92 CCW91:CCW92 CMS91:CMS92 CWO91:CWO92 DGK91:DGK92 DQG91:DQG92 EAC91:EAC92 EJY91:EJY92 ETU91:ETU92 FDQ91:FDQ92 FNM91:FNM92 FXI91:FXI92 GHE91:GHE92 GRA91:GRA92 HAW91:HAW92 HKS91:HKS92 HUO91:HUO92 IEK91:IEK92 IOG91:IOG92 IYC91:IYC92 JHY91:JHY92 JRU91:JRU92 KBQ91:KBQ92 KLM91:KLM92 KVI91:KVI92 LFE91:LFE92 LPA91:LPA92 LYW91:LYW92 MIS91:MIS92 MSO91:MSO92 NCK91:NCK92 NMG91:NMG92 NWC91:NWC92 OFY91:OFY92 OPU91:OPU92 OZQ91:OZQ92 PJM91:PJM92 PTI91:PTI92 QDE91:QDE92 QNA91:QNA92 QWW91:QWW92 RGS91:RGS92 RQO91:RQO92 SAK91:SAK92 SKG91:SKG92 SUC91:SUC92 TDY91:TDY92 TNU91:TNU92 TXQ91:TXQ92 UHM91:UHM92 URI91:URI92 VBE91:VBE92 VLA91:VLA92 VUW91:VUW92 WES91:WES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AA91:AA92 Y91:Y92 AH91:AH92 AF91:AF92 AO91:AO92 AM91:AM92 AV91:AV92 AT91:AT92 BC91:BC92 BA91:BA92 BJ91:BJ92 BH91:BH92 BQ91:BQ92 BO91:BO92 BX91:BX92 BV91:BV92 CE91:CE92 CC91:CC92 Y244 AA244 AF244 AH244 AM244 AO244 AT244 AV244 BA244 BC244 BH244 BJ244 BO244 BQ244 BV244 BX244 CC244 CE244"/>
    <dataValidation allowBlank="1" promptTitle="checkPeriodRange" sqref="WWD109:WWD110 WVY38 WVY74 WVY132 WYJ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LX92 VT92 AFP92 APL92 AZH92 BJD92 BSZ92 CCV92 CMR92 CWN92 DGJ92 DQF92 EAB92 EJX92 ETT92 FDP92 FNL92 FXH92 GHD92 GQZ92 HAV92 HKR92 HUN92 IEJ92 IOF92 IYB92 JHX92 JRT92 KBP92 KLL92 KVH92 LFD92 LOZ92 LYV92 MIR92 MSN92 NCJ92 NMF92 NWB92 OFX92 OPT92 OZP92 PJL92 PTH92 QDD92 QMZ92 QWV92 RGR92 RQN92 SAJ92 SKF92 SUB92 TDX92 TNT92 TXP92 UHL92 URH92 VBD92 VKZ92 VUV92 WER92 WON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92 AE92 AL92 AS92 AZ92 BG92 BN92 BU92 CB92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YH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LV90 VR90 AFN90 APJ90 AZF90 BJB90 BSX90 CCT90 CMP90 CWL90 DGH90 DQD90 DZZ90 EJV90 ETR90 FDN90 FNJ90 FXF90 GHB90 GQX90 HAT90 HKP90 HUL90 IEH90 IOD90 IXZ90 JHV90 JRR90 KBN90 KLJ90 KVF90 LFB90 LOX90 LYT90 MIP90 MSL90 NCH90 NMD90 NVZ90 OFV90 OPR90 OZN90 PJJ90 PTF90 QDB90 QMX90 QWT90 RGP90 RQL90 SAH90 SKD90 STZ90 TDV90 TNR90 TXN90 UHJ90 URF90 VBB90 VKX90 VUT90 WEP90 WOL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YF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LT91 VP91 AFL91 APH91 AZD91 BIZ91 BSV91 CCR91 CMN91 CWJ91 DGF91 DQB91 DZX91 EJT91 ETP91 FDL91 FNH91 FXD91 GGZ91 GQV91 HAR91 HKN91 HUJ91 IEF91 IOB91 IXX91 JHT91 JRP91 KBL91 KLH91 KVD91 LEZ91 LOV91 LYR91 MIN91 MSJ91 NCF91 NMB91 NVX91 OFT91 OPP91 OZL91 PJH91 PTD91 QCZ91 QMV91 QWR91 RGN91 RQJ91 SAF91 SKB91 STX91 TDT91 TNP91 TXL91 UHH91 URD91 VAZ91 VKV91 VUR91 WEN91 WOJ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YE94:WYP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S94:MD95 VO94:VZ95 AFK94:AFV95 APG94:APR95 AZC94:AZN95 BIY94:BJJ95 BSU94:BTF95 CCQ94:CDB95 CMM94:CMX95 CWI94:CWT95 DGE94:DGP95 DQA94:DQL95 DZW94:EAH95 EJS94:EKD95 ETO94:ETZ95 FDK94:FDV95 FNG94:FNR95 FXC94:FXN95 GGY94:GHJ95 GQU94:GRF95 HAQ94:HBB95 HKM94:HKX95 HUI94:HUT95 IEE94:IEP95 IOA94:IOL95 IXW94:IYH95 JHS94:JID95 JRO94:JRZ95 KBK94:KBV95 KLG94:KLR95 KVC94:KVN95 LEY94:LFJ95 LOU94:LPF95 LYQ94:LZB95 MIM94:MIX95 MSI94:MST95 NCE94:NCP95 NMA94:NML95 NVW94:NWH95 OFS94:OGD95 OPO94:OPZ95 OZK94:OZV95 PJG94:PJR95 PTC94:PTN95 QCY94:QDJ95 QMU94:QNF95 QWQ94:QXB95 RGM94:RGX95 RQI94:RQT95 SAE94:SAP95 SKA94:SKL95 STW94:SUH95 TDS94:TED95 TNO94:TNZ95 TXK94:TXV95 UHG94:UHR95 URC94:URN95 VAY94:VBJ95 VKU94:VLF95 VUQ94:VVB95 WEM94:WEX95 WOI94:WOT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LS93:MD93 VO93:VZ93 AFK93:AFV93 APG93:APR93 AZC93:AZN93 BIY93:BJJ93 BSU93:BTF93 CCQ93:CDB93 CMM93:CMX93 CWI93:CWT93 DGE93:DGP93 DQA93:DQL93 DZW93:EAH93 EJS93:EKD93 ETO93:ETZ93 FDK93:FDV93 FNG93:FNR93 FXC93:FXN93 GGY93:GHJ93 GQU93:GRF93 HAQ93:HBB93 HKM93:HKX93 HUI93:HUT93 IEE93:IEP93 IOA93:IOL93 IXW93:IYH93 JHS93:JID93 JRO93:JRZ93 KBK93:KBV93 KLG93:KLR93 KVC93:KVN93 LEY93:LFJ93 LOU93:LPF93 LYQ93:LZB93 MIM93:MIX93 MSI93:MST93 NCE93:NCP93 NMA93:NML93 NVW93:NWH93 OFS93:OGD93 OPO93:OPZ93 OZK93:OZV93 PJG93:PJR93 PTC93:PTN93 QCY93:QDJ93 QMU93:QNF93 QWQ93:QXB93 RGM93:RGX93 RQI93:RQT93 SAE93:SAP93 SKA93:SKL93 STW93:SUH93 TDS93:TED93 TNO93:TNZ93 TXK93:TXV93 UHG93:UHR93 URC93:URN93 VAY93:VBJ93 VKU93:VLF93 VUQ93:VVB93 WEM93:WEX93 WOI93:WOT93 WYE93:WYP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YE96:WYP98 WVT99:WWE100 WOI96:WOT98 WLX99:WMI100 WEM96:WEX98 WCB99:WCM100 VUQ96:VVB98 VSF99:VSQ100 VKU96:VLF98 VIJ99:VIU100 VAY96:VBJ98 UYN99:UYY100 URC96:URN98 UOR99:UPC100 UHG96:UHR98 UEV99:UFG100 TXK96:TXV98 TUZ99:TVK100 TNO96:TNZ98 TLD99:TLO100 TDS96:TED98 TBH99:TBS100 STW96:SUH98 SRL99:SRW100 SKA96:SKL98 SHP99:SIA100 SAE96:SAP98 RXT99:RYE100 RQI96:RQT98 RNX99:ROI100 RGM96:RGX98 REB99:REM100 QWQ96:QXB98 QUF99:QUQ100 QMU96:QNF98 QKJ99:QKU100 QCY96:QDJ98 QAN99:QAY100 PTC96:PTN98 PQR99:PRC100 PJG96:PJR98 PGV99:PHG100 OZK96:OZV98 OWZ99:OXK100 OPO96:OPZ98 OND99:ONO100 OFS96:OGD98 ODH99:ODS100 NVW96:NWH98 NTL99:NTW100 NMA96:NML98 NJP99:NKA100 NCE96:NCP98 MZT99:NAE100 MSI96:MST98 MPX99:MQI100 MIM96:MIX98 MGB99:MGM100 LYQ96:LZB98 LWF99:LWQ100 LOU96:LPF98 LMJ99:LMU100 LEY96:LFJ98 LCN99:LCY100 KVC96:KVN98 KSR99:KTC100 KLG96:KLR98 KIV99:KJG100 KBK96:KBV98 JYZ99:JZK100 JRO96:JRZ98 JPD99:JPO100 JHS96:JID98 JFH99:JFS100 IXW96:IYH98 IVL99:IVW100 IOA96:IOL98 ILP99:IMA100 IEE96:IEP98 IBT99:ICE100 HUI96:HUT98 HRX99:HSI100 HKM96:HKX98 HIB99:HIM100 HAQ96:HBB98 GYF99:GYQ100 GQU96:GRF98 GOJ99:GOU100 GGY96:GHJ98 GEN99:GEY100 FXC96:FXN98 FUR99:FVC100 FNG96:FNR98 FKV99:FLG100 FDK96:FDV98 FAZ99:FBK100 ETO96:ETZ98 ERD99:ERO100 EJS96:EKD98 EHH99:EHS100 DZW96:EAH98 DXL99:DXW100 DQA96:DQL98 DNP99:DOA100 DGE96:DGP98 DDT99:DEE100 CWI96:CWT98 CTX99:CUI100 CMM96:CMX98 CKB99:CKM100 CCQ96:CDB98 CAF99:CAQ100 BSU96:BTF98 BQJ99:BQU100 BIY96:BJJ98 BGN99:BGY100 AZC96:AZN98 AWR99:AXC100 APG96:APR98 AMV99:ANG100 AFK96:AFV98 ACZ99:ADK100 VO96:VZ98 TD99:TO100 LS96:MD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8" sqref="F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26355189</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52" t="s">
        <v>770</v>
      </c>
      <c r="F5" s="1153"/>
      <c r="G5" s="435"/>
      <c r="J5" s="309"/>
    </row>
    <row r="6" spans="1:12" s="372" customFormat="1" ht="6">
      <c r="A6" s="366"/>
      <c r="B6" s="367"/>
      <c r="C6" s="368"/>
      <c r="D6" s="369"/>
      <c r="E6" s="374"/>
      <c r="F6" s="375"/>
      <c r="G6" s="376"/>
      <c r="I6" s="373"/>
    </row>
    <row r="7" spans="1:12" ht="27">
      <c r="D7" s="24"/>
      <c r="E7" s="25" t="s">
        <v>52</v>
      </c>
      <c r="F7" s="328" t="s">
        <v>160</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25" t="s">
        <v>1192</v>
      </c>
      <c r="G11" s="381"/>
    </row>
    <row r="12" spans="1:12" ht="27">
      <c r="D12" s="24"/>
      <c r="E12" s="81" t="s">
        <v>474</v>
      </c>
      <c r="F12" s="1125" t="s">
        <v>1193</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600</v>
      </c>
      <c r="F16" s="331"/>
      <c r="G16" s="383"/>
    </row>
    <row r="17" spans="1:9" ht="19.5">
      <c r="D17" s="24"/>
      <c r="E17" s="25"/>
      <c r="F17" s="445" t="s">
        <v>608</v>
      </c>
      <c r="G17" s="21"/>
    </row>
    <row r="18" spans="1:9" ht="27">
      <c r="D18" s="24"/>
      <c r="E18" s="81" t="s">
        <v>503</v>
      </c>
      <c r="F18" s="329" t="s">
        <v>1518</v>
      </c>
      <c r="G18" s="383"/>
    </row>
    <row r="19" spans="1:9" ht="27">
      <c r="D19" s="24"/>
      <c r="E19" s="81" t="s">
        <v>597</v>
      </c>
      <c r="F19" s="330" t="s">
        <v>1519</v>
      </c>
      <c r="G19" s="383"/>
    </row>
    <row r="20" spans="1:9" ht="27">
      <c r="D20" s="24"/>
      <c r="E20" s="81" t="s">
        <v>596</v>
      </c>
      <c r="F20" s="329" t="s">
        <v>1520</v>
      </c>
      <c r="G20" s="383"/>
    </row>
    <row r="21" spans="1:9" ht="27">
      <c r="D21" s="24"/>
      <c r="E21" s="81" t="s">
        <v>502</v>
      </c>
      <c r="F21" s="329" t="s">
        <v>1521</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1245</v>
      </c>
      <c r="G29" s="382"/>
    </row>
    <row r="30" spans="1:9" ht="27" hidden="1">
      <c r="C30" s="28"/>
      <c r="D30" s="29"/>
      <c r="E30" s="52" t="s">
        <v>203</v>
      </c>
      <c r="F30" s="333"/>
      <c r="G30" s="382"/>
    </row>
    <row r="31" spans="1:9" ht="27">
      <c r="C31" s="28"/>
      <c r="D31" s="29"/>
      <c r="E31" s="30" t="s">
        <v>53</v>
      </c>
      <c r="F31" s="332" t="s">
        <v>1246</v>
      </c>
      <c r="G31" s="382"/>
    </row>
    <row r="32" spans="1:9" ht="27">
      <c r="C32" s="28"/>
      <c r="D32" s="29"/>
      <c r="E32" s="30" t="s">
        <v>54</v>
      </c>
      <c r="F32" s="332" t="s">
        <v>1247</v>
      </c>
      <c r="G32" s="382"/>
      <c r="H32" s="31"/>
    </row>
    <row r="33" spans="1:9" s="372" customFormat="1" ht="6">
      <c r="A33" s="377"/>
      <c r="B33" s="367"/>
      <c r="C33" s="368"/>
      <c r="D33" s="378"/>
      <c r="E33" s="374"/>
      <c r="F33" s="379"/>
      <c r="G33" s="380"/>
      <c r="I33" s="373"/>
    </row>
    <row r="34" spans="1:9" ht="27">
      <c r="A34" s="199"/>
      <c r="D34" s="26"/>
      <c r="E34" s="799" t="s">
        <v>724</v>
      </c>
      <c r="F34" s="1126"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84</v>
      </c>
      <c r="G38" s="383"/>
      <c r="I38" s="19"/>
    </row>
    <row r="39" spans="1:9" s="372" customFormat="1" ht="6">
      <c r="A39" s="377"/>
      <c r="B39" s="367"/>
      <c r="C39" s="368"/>
      <c r="D39" s="378"/>
      <c r="E39" s="374"/>
      <c r="F39" s="379"/>
      <c r="G39" s="380"/>
      <c r="I39" s="373"/>
    </row>
    <row r="40" spans="1:9" ht="27">
      <c r="A40" s="201"/>
      <c r="B40" s="92"/>
      <c r="D40" s="33"/>
      <c r="E40" s="32" t="s">
        <v>547</v>
      </c>
      <c r="F40" s="329" t="s">
        <v>1522</v>
      </c>
      <c r="G40" s="381"/>
    </row>
    <row r="41" spans="1:9" ht="27">
      <c r="A41" s="201"/>
      <c r="B41" s="92"/>
      <c r="D41" s="33"/>
      <c r="E41" s="41" t="s">
        <v>548</v>
      </c>
      <c r="F41" s="329" t="s">
        <v>1523</v>
      </c>
      <c r="G41" s="381"/>
    </row>
    <row r="42" spans="1:9" ht="19.5">
      <c r="D42" s="24"/>
      <c r="E42" s="25"/>
      <c r="F42" s="445" t="s">
        <v>579</v>
      </c>
      <c r="G42" s="21"/>
    </row>
    <row r="43" spans="1:9" ht="27">
      <c r="A43" s="201"/>
      <c r="D43" s="21"/>
      <c r="E43" s="443" t="s">
        <v>87</v>
      </c>
      <c r="F43" s="449" t="s">
        <v>1524</v>
      </c>
      <c r="G43" s="381"/>
    </row>
    <row r="44" spans="1:9" ht="27">
      <c r="A44" s="201"/>
      <c r="B44" s="92"/>
      <c r="D44" s="33"/>
      <c r="E44" s="443" t="s">
        <v>88</v>
      </c>
      <c r="F44" s="449" t="s">
        <v>1525</v>
      </c>
      <c r="G44" s="381"/>
    </row>
    <row r="45" spans="1:9" ht="27">
      <c r="A45" s="201"/>
      <c r="B45" s="92"/>
      <c r="D45" s="33"/>
      <c r="E45" s="443" t="s">
        <v>580</v>
      </c>
      <c r="F45" s="449" t="s">
        <v>1526</v>
      </c>
      <c r="G45" s="381"/>
    </row>
    <row r="46" spans="1:9" ht="27">
      <c r="D46" s="24"/>
      <c r="E46" s="444" t="s">
        <v>581</v>
      </c>
      <c r="F46" s="449" t="s">
        <v>1527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4"/>
      <c r="F54" s="1154"/>
      <c r="G54" s="1154"/>
      <c r="H54" s="1154"/>
      <c r="I54" s="1154"/>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32" t="s">
        <v>582</v>
      </c>
      <c r="BA1" s="1332"/>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30" t="s">
        <v>613</v>
      </c>
      <c r="AQ2" s="1035" t="s">
        <v>615</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c r="AC3" s="44" t="s">
        <v>311</v>
      </c>
      <c r="AD3" s="209" t="s">
        <v>311</v>
      </c>
      <c r="AF3" s="45" t="s">
        <v>37</v>
      </c>
      <c r="AH3" s="143" t="s">
        <v>365</v>
      </c>
      <c r="AI3" s="143" t="s">
        <v>344</v>
      </c>
      <c r="AK3" s="143" t="s">
        <v>347</v>
      </c>
      <c r="AM3" s="143" t="s">
        <v>357</v>
      </c>
      <c r="AP3" s="1130" t="s">
        <v>772</v>
      </c>
      <c r="AQ3" s="1035" t="s">
        <v>762</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30" t="s">
        <v>771</v>
      </c>
      <c r="AQ4" s="1035" t="s">
        <v>616</v>
      </c>
      <c r="AS4" s="44" t="s">
        <v>345</v>
      </c>
      <c r="AU4" s="45" t="s">
        <v>379</v>
      </c>
      <c r="AW4" s="410" t="s">
        <v>553</v>
      </c>
      <c r="AX4" s="411" t="s">
        <v>553</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30" t="s">
        <v>614</v>
      </c>
      <c r="AQ5" s="1035" t="s">
        <v>617</v>
      </c>
      <c r="AU5" s="45" t="s">
        <v>380</v>
      </c>
      <c r="AW5" s="410" t="s">
        <v>554</v>
      </c>
      <c r="AX5" s="411" t="s">
        <v>554</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30" t="s">
        <v>615</v>
      </c>
      <c r="AQ6" s="1035" t="s">
        <v>620</v>
      </c>
      <c r="AU6" s="220" t="s">
        <v>381</v>
      </c>
      <c r="AW6" s="410" t="s">
        <v>555</v>
      </c>
      <c r="AX6" s="411" t="s">
        <v>555</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30" t="s">
        <v>762</v>
      </c>
      <c r="AQ7" s="1035" t="s">
        <v>619</v>
      </c>
      <c r="AU7" s="220" t="s">
        <v>382</v>
      </c>
      <c r="AW7" s="410" t="s">
        <v>556</v>
      </c>
      <c r="AX7" s="411" t="s">
        <v>556</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30" t="s">
        <v>616</v>
      </c>
      <c r="AQ8" s="1035" t="s">
        <v>618</v>
      </c>
      <c r="AU8" s="220" t="s">
        <v>383</v>
      </c>
      <c r="AW8" s="410" t="s">
        <v>557</v>
      </c>
      <c r="AX8" s="411" t="s">
        <v>557</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30" t="s">
        <v>617</v>
      </c>
      <c r="AQ9" s="1035" t="s">
        <v>771</v>
      </c>
      <c r="AW9" s="410" t="s">
        <v>558</v>
      </c>
      <c r="AX9" s="411" t="s">
        <v>558</v>
      </c>
      <c r="AZ9" s="146" t="s">
        <v>769</v>
      </c>
      <c r="BA9" s="179" t="s">
        <v>603</v>
      </c>
    </row>
    <row r="10" spans="1:55" ht="112.5">
      <c r="A10" s="6" t="s">
        <v>109</v>
      </c>
      <c r="B10" s="44">
        <v>2008</v>
      </c>
      <c r="E10" s="143" t="s">
        <v>194</v>
      </c>
      <c r="F10" s="147"/>
      <c r="I10" s="143" t="s">
        <v>208</v>
      </c>
      <c r="O10" s="545" t="s">
        <v>651</v>
      </c>
      <c r="V10" s="1041" t="s">
        <v>208</v>
      </c>
      <c r="W10" s="1038"/>
      <c r="X10" s="1036" t="s">
        <v>619</v>
      </c>
      <c r="Y10" s="1037" t="s">
        <v>686</v>
      </c>
      <c r="Z10" s="208"/>
      <c r="AP10" s="1130" t="s">
        <v>620</v>
      </c>
      <c r="AQ10" s="1035" t="s">
        <v>613</v>
      </c>
      <c r="AW10" s="410" t="s">
        <v>559</v>
      </c>
      <c r="AX10" s="411" t="s">
        <v>559</v>
      </c>
    </row>
    <row r="11" spans="1:55" ht="22.5">
      <c r="A11" s="6" t="s">
        <v>110</v>
      </c>
      <c r="B11" s="44">
        <v>2009</v>
      </c>
      <c r="E11" s="143" t="s">
        <v>195</v>
      </c>
      <c r="F11" s="147"/>
      <c r="I11" s="143" t="s">
        <v>209</v>
      </c>
      <c r="O11" s="528" t="s">
        <v>652</v>
      </c>
      <c r="V11" s="1040" t="s">
        <v>209</v>
      </c>
      <c r="W11" s="462"/>
      <c r="X11" s="461" t="s">
        <v>620</v>
      </c>
      <c r="Y11" s="753" t="s">
        <v>674</v>
      </c>
      <c r="Z11" s="208"/>
      <c r="AP11" s="1130" t="s">
        <v>619</v>
      </c>
      <c r="AQ11" s="742"/>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30"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31.12.2023</v>
      </c>
      <c r="H29" s="275" t="s">
        <v>1576</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643</v>
      </c>
      <c r="AX32" s="411" t="s">
        <v>570</v>
      </c>
    </row>
    <row r="33" spans="1:50">
      <c r="A33" s="6" t="s">
        <v>129</v>
      </c>
      <c r="O33" s="529" t="s">
        <v>644</v>
      </c>
      <c r="AX33" s="411" t="s">
        <v>571</v>
      </c>
    </row>
    <row r="34" spans="1:50">
      <c r="A34" s="6" t="s">
        <v>130</v>
      </c>
      <c r="O34" s="529" t="s">
        <v>645</v>
      </c>
      <c r="AX34" s="411" t="s">
        <v>572</v>
      </c>
    </row>
    <row r="35" spans="1:50">
      <c r="A35" s="6" t="s">
        <v>131</v>
      </c>
      <c r="O35" s="529" t="s">
        <v>646</v>
      </c>
      <c r="X35" s="529"/>
      <c r="Y35" s="529"/>
      <c r="AX35" s="411" t="s">
        <v>573</v>
      </c>
    </row>
    <row r="36" spans="1:50">
      <c r="A36" s="6" t="s">
        <v>95</v>
      </c>
      <c r="O36" s="529" t="s">
        <v>647</v>
      </c>
      <c r="AX36" s="411" t="s">
        <v>574</v>
      </c>
    </row>
    <row r="37" spans="1:50">
      <c r="A37" s="6" t="s">
        <v>96</v>
      </c>
      <c r="O37" s="529" t="s">
        <v>648</v>
      </c>
      <c r="AX37" s="411" t="s">
        <v>575</v>
      </c>
    </row>
    <row r="38" spans="1:50">
      <c r="A38" s="6" t="s">
        <v>97</v>
      </c>
      <c r="O38" s="529" t="s">
        <v>649</v>
      </c>
      <c r="AX38" s="411" t="s">
        <v>576</v>
      </c>
    </row>
    <row r="39" spans="1:50">
      <c r="A39" s="6" t="s">
        <v>98</v>
      </c>
      <c r="O39" s="529" t="s">
        <v>650</v>
      </c>
      <c r="AX39" s="411" t="s">
        <v>524</v>
      </c>
    </row>
    <row r="40" spans="1:50">
      <c r="A40" s="6" t="s">
        <v>99</v>
      </c>
      <c r="O40" s="529" t="s">
        <v>651</v>
      </c>
      <c r="AX40" s="411" t="s">
        <v>525</v>
      </c>
    </row>
    <row r="41" spans="1:50">
      <c r="A41" s="6" t="s">
        <v>100</v>
      </c>
      <c r="O41" s="529" t="s">
        <v>652</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76"/>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0</v>
      </c>
    </row>
    <row r="47" spans="1:1">
      <c r="A47" s="1034">
        <f>IF('Форма 4.2.2 | Т-ТН'!$M$24="",1,0)</f>
        <v>0</v>
      </c>
    </row>
    <row r="48" spans="1:1">
      <c r="A48" s="1034">
        <f>IF('Форма 4.2.2 | Т-ТН'!$R$24="",1,0)</f>
        <v>0</v>
      </c>
    </row>
    <row r="49" spans="1:1">
      <c r="A49" s="1034">
        <f>IF('Форма 4.2.2 | Т-ТН'!$T$24="",1,0)</f>
        <v>0</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4.8'!$G$27="",1,0)</f>
        <v>0</v>
      </c>
    </row>
    <row r="95" spans="1:1">
      <c r="A95" s="1034">
        <f>IF('Форма 4.8'!$G$30="",1,0)</f>
        <v>0</v>
      </c>
    </row>
    <row r="96" spans="1:1">
      <c r="A96" s="1034">
        <f>IF('Форма 4.8'!$E$36="",1,0)</f>
        <v>0</v>
      </c>
    </row>
    <row r="97" spans="1:1">
      <c r="A97" s="1034">
        <f>IF('Форма 4.8'!$H$36="",1,0)</f>
        <v>0</v>
      </c>
    </row>
    <row r="98" spans="1:1">
      <c r="A98" s="1034">
        <f>IF('Форма 4.8'!$G$33="",1,0)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1</v>
      </c>
    </row>
    <row r="109" spans="1:1">
      <c r="A109" s="1103">
        <f>IF('Форма 4.7'!$E$15="",1,0)</f>
        <v>1</v>
      </c>
    </row>
    <row r="110" spans="1:1">
      <c r="A110" s="1103">
        <f>IF(Территории!$E$12="",1,0)</f>
        <v>0</v>
      </c>
    </row>
    <row r="111" spans="1:1">
      <c r="A111" s="1103">
        <f>IF('Форма 4.8'!$G$19="",1,0)</f>
        <v>0</v>
      </c>
    </row>
    <row r="112" spans="1:1">
      <c r="A112" s="1103">
        <f>IF('Форма 4.8'!$G$20="",1,0)</f>
        <v>0</v>
      </c>
    </row>
    <row r="113" spans="1:1">
      <c r="A113" s="1103">
        <f>IF('Форма 4.8'!$G$21="",1,0)</f>
        <v>0</v>
      </c>
    </row>
    <row r="114" spans="1:1">
      <c r="A114" s="1103">
        <f>IF('Форма 4.8'!$G$22="",1,0)</f>
        <v>0</v>
      </c>
    </row>
    <row r="115" spans="1:1">
      <c r="A115" s="1103">
        <f>IF('Форма 4.8'!$G$23="",1,0)</f>
        <v>0</v>
      </c>
    </row>
    <row r="116" spans="1:1">
      <c r="A116" s="1103">
        <f>IF('Перечень тарифов'!$E$21="",1,0)</f>
        <v>0</v>
      </c>
    </row>
    <row r="117" spans="1:1">
      <c r="A117" s="1103">
        <f>IF('Перечень тарифов'!$F$21="",1,0)</f>
        <v>0</v>
      </c>
    </row>
    <row r="118" spans="1:1">
      <c r="A118" s="1103">
        <f>IF('Перечень тарифов'!$G$21="",1,0)</f>
        <v>0</v>
      </c>
    </row>
    <row r="119" spans="1:1">
      <c r="A119" s="1103">
        <f>IF('Перечень тарифов'!$K$21="",1,0)</f>
        <v>0</v>
      </c>
    </row>
    <row r="120" spans="1:1">
      <c r="A120" s="1103">
        <f>IF('Перечень тарифов'!$O$21="",1,0)</f>
        <v>0</v>
      </c>
    </row>
    <row r="121" spans="1:1">
      <c r="A121" s="1103">
        <f>IF('Перечень тарифов'!$S$21="",1,0)</f>
        <v>0</v>
      </c>
    </row>
    <row r="122" spans="1:1">
      <c r="A122" s="1103">
        <f>IF('Перечень тарифов'!$E$26="",1,0)</f>
        <v>0</v>
      </c>
    </row>
    <row r="123" spans="1:1">
      <c r="A123" s="1103">
        <f>IF('Перечень тарифов'!$F$26="",1,0)</f>
        <v>0</v>
      </c>
    </row>
    <row r="124" spans="1:1">
      <c r="A124" s="1103">
        <f>IF('Перечень тарифов'!$G$26="",1,0)</f>
        <v>0</v>
      </c>
    </row>
    <row r="125" spans="1:1">
      <c r="A125" s="1103">
        <f>IF('Перечень тарифов'!$K$26="",1,0)</f>
        <v>0</v>
      </c>
    </row>
    <row r="126" spans="1:1">
      <c r="A126" s="1103">
        <f>IF('Перечень тарифов'!$O$26="",1,0)</f>
        <v>0</v>
      </c>
    </row>
    <row r="127" spans="1:1">
      <c r="A127" s="1103">
        <f>IF('Перечень тарифов'!$S$26="",1,0)</f>
        <v>0</v>
      </c>
    </row>
    <row r="128" spans="1:1">
      <c r="A128" s="1103">
        <f>IF('Форма 4.2.1 | Т-ТЭ | потр'!$O$24="",1,0)</f>
        <v>0</v>
      </c>
    </row>
    <row r="129" spans="1:1">
      <c r="A129" s="1103">
        <f>IF('Форма 4.2.2 | Т-ТН'!$O$24="",1,0)</f>
        <v>0</v>
      </c>
    </row>
    <row r="130" spans="1:1">
      <c r="A130" s="1103">
        <f>IF('Форма 4.2.2 | Т-ТН'!$Y$24="",1,0)</f>
        <v>0</v>
      </c>
    </row>
    <row r="131" spans="1:1">
      <c r="A131" s="1103">
        <f>IF('Форма 4.2.2 | Т-ТН'!$AA$24="",1,0)</f>
        <v>0</v>
      </c>
    </row>
    <row r="132" spans="1:1">
      <c r="A132" s="1103">
        <f>IF('Форма 4.2.2 | Т-ТН'!$V$24="",1,0)</f>
        <v>0</v>
      </c>
    </row>
    <row r="133" spans="1:1">
      <c r="A133" s="1103">
        <f>IF('Форма 4.2.2 | Т-ТН'!$Z$24="",1,0)</f>
        <v>0</v>
      </c>
    </row>
    <row r="134" spans="1:1">
      <c r="A134" s="1103">
        <f>IF('Форма 4.2.2 | Т-ТН'!$AB$24="",1,0)</f>
        <v>0</v>
      </c>
    </row>
    <row r="135" spans="1:1">
      <c r="A135" s="1103">
        <f>IF('Форма 4.2.2 | Т-ТН'!$AF$24="",1,0)</f>
        <v>0</v>
      </c>
    </row>
    <row r="136" spans="1:1">
      <c r="A136" s="1103">
        <f>IF('Форма 4.2.2 | Т-ТН'!$AH$24="",1,0)</f>
        <v>0</v>
      </c>
    </row>
    <row r="137" spans="1:1">
      <c r="A137" s="1103">
        <f>IF('Форма 4.2.2 | Т-ТН'!$AC$24="",1,0)</f>
        <v>0</v>
      </c>
    </row>
    <row r="138" spans="1:1">
      <c r="A138" s="1103">
        <f>IF('Форма 4.2.2 | Т-ТН'!$AG$24="",1,0)</f>
        <v>0</v>
      </c>
    </row>
    <row r="139" spans="1:1">
      <c r="A139" s="1103">
        <f>IF('Форма 4.2.2 | Т-ТН'!$AI$24="",1,0)</f>
        <v>0</v>
      </c>
    </row>
    <row r="140" spans="1:1">
      <c r="A140" s="1103">
        <f>IF('Форма 4.2.2 | Т-ТН'!$AM$24="",1,0)</f>
        <v>0</v>
      </c>
    </row>
    <row r="141" spans="1:1">
      <c r="A141" s="1103">
        <f>IF('Форма 4.2.2 | Т-ТН'!$AO$24="",1,0)</f>
        <v>0</v>
      </c>
    </row>
    <row r="142" spans="1:1">
      <c r="A142" s="1103">
        <f>IF('Форма 4.2.2 | Т-ТН'!$AJ$24="",1,0)</f>
        <v>0</v>
      </c>
    </row>
    <row r="143" spans="1:1">
      <c r="A143" s="1103">
        <f>IF('Форма 4.2.2 | Т-ТН'!$AN$24="",1,0)</f>
        <v>0</v>
      </c>
    </row>
    <row r="144" spans="1:1">
      <c r="A144" s="1103">
        <f>IF('Форма 4.2.2 | Т-ТН'!$AP$24="",1,0)</f>
        <v>0</v>
      </c>
    </row>
    <row r="145" spans="1:1">
      <c r="A145" s="1103">
        <f>IF('Форма 4.2.2 | Т-ТН'!$AT$24="",1,0)</f>
        <v>0</v>
      </c>
    </row>
    <row r="146" spans="1:1">
      <c r="A146" s="1103">
        <f>IF('Форма 4.2.2 | Т-ТН'!$AV$24="",1,0)</f>
        <v>0</v>
      </c>
    </row>
    <row r="147" spans="1:1">
      <c r="A147" s="1103">
        <f>IF('Форма 4.2.2 | Т-ТН'!$AQ$24="",1,0)</f>
        <v>0</v>
      </c>
    </row>
    <row r="148" spans="1:1">
      <c r="A148" s="1103">
        <f>IF('Форма 4.2.2 | Т-ТН'!$AU$24="",1,0)</f>
        <v>0</v>
      </c>
    </row>
    <row r="149" spans="1:1">
      <c r="A149" s="1103">
        <f>IF('Форма 4.2.2 | Т-ТН'!$AW$24="",1,0)</f>
        <v>0</v>
      </c>
    </row>
    <row r="150" spans="1:1">
      <c r="A150" s="1103">
        <f>IF('Форма 4.2.2 | Т-ТН'!$BA$24="",1,0)</f>
        <v>0</v>
      </c>
    </row>
    <row r="151" spans="1:1">
      <c r="A151" s="1103">
        <f>IF('Форма 4.2.2 | Т-ТН'!$BC$24="",1,0)</f>
        <v>0</v>
      </c>
    </row>
    <row r="152" spans="1:1">
      <c r="A152" s="1103">
        <f>IF('Форма 4.2.2 | Т-ТН'!$AX$24="",1,0)</f>
        <v>0</v>
      </c>
    </row>
    <row r="153" spans="1:1">
      <c r="A153" s="1103">
        <f>IF('Форма 4.2.2 | Т-ТН'!$BB$24="",1,0)</f>
        <v>0</v>
      </c>
    </row>
    <row r="154" spans="1:1">
      <c r="A154" s="1103">
        <f>IF('Форма 4.2.2 | Т-ТН'!$BD$24="",1,0)</f>
        <v>0</v>
      </c>
    </row>
    <row r="155" spans="1:1">
      <c r="A155" s="1103">
        <f>IF('Форма 4.2.2 | Т-ТН'!$BH$24="",1,0)</f>
        <v>0</v>
      </c>
    </row>
    <row r="156" spans="1:1">
      <c r="A156" s="1103">
        <f>IF('Форма 4.2.2 | Т-ТН'!$BJ$24="",1,0)</f>
        <v>0</v>
      </c>
    </row>
    <row r="157" spans="1:1">
      <c r="A157" s="1103">
        <f>IF('Форма 4.2.2 | Т-ТН'!$BE$24="",1,0)</f>
        <v>0</v>
      </c>
    </row>
    <row r="158" spans="1:1">
      <c r="A158" s="1103">
        <f>IF('Форма 4.2.2 | Т-ТН'!$BI$24="",1,0)</f>
        <v>0</v>
      </c>
    </row>
    <row r="159" spans="1:1">
      <c r="A159" s="1103">
        <f>IF('Форма 4.2.2 | Т-ТН'!$BK$24="",1,0)</f>
        <v>0</v>
      </c>
    </row>
    <row r="160" spans="1:1">
      <c r="A160" s="1103">
        <f>IF('Форма 4.2.2 | Т-ТН'!$BO$24="",1,0)</f>
        <v>0</v>
      </c>
    </row>
    <row r="161" spans="1:1">
      <c r="A161" s="1103">
        <f>IF('Форма 4.2.2 | Т-ТН'!$BQ$24="",1,0)</f>
        <v>0</v>
      </c>
    </row>
    <row r="162" spans="1:1">
      <c r="A162" s="1103">
        <f>IF('Форма 4.2.2 | Т-ТН'!$BL$24="",1,0)</f>
        <v>0</v>
      </c>
    </row>
    <row r="163" spans="1:1">
      <c r="A163" s="1103">
        <f>IF('Форма 4.2.2 | Т-ТН'!$BP$24="",1,0)</f>
        <v>0</v>
      </c>
    </row>
    <row r="164" spans="1:1">
      <c r="A164" s="1103">
        <f>IF('Форма 4.2.2 | Т-ТН'!$BR$24="",1,0)</f>
        <v>0</v>
      </c>
    </row>
    <row r="165" spans="1:1">
      <c r="A165" s="1103">
        <f>IF('Форма 4.2.2 | Т-ТН'!$BV$24="",1,0)</f>
        <v>0</v>
      </c>
    </row>
    <row r="166" spans="1:1">
      <c r="A166" s="1103">
        <f>IF('Форма 4.2.2 | Т-ТН'!$BX$24="",1,0)</f>
        <v>0</v>
      </c>
    </row>
    <row r="167" spans="1:1">
      <c r="A167" s="1103">
        <f>IF('Форма 4.2.2 | Т-ТН'!$BS$24="",1,0)</f>
        <v>0</v>
      </c>
    </row>
    <row r="168" spans="1:1">
      <c r="A168" s="1103">
        <f>IF('Форма 4.2.2 | Т-ТН'!$BW$24="",1,0)</f>
        <v>0</v>
      </c>
    </row>
    <row r="169" spans="1:1">
      <c r="A169" s="1103">
        <f>IF('Форма 4.2.2 | Т-ТН'!$BY$24="",1,0)</f>
        <v>0</v>
      </c>
    </row>
    <row r="170" spans="1:1">
      <c r="A170" s="1103">
        <f>IF('Форма 4.2.2 | Т-ТН'!$CC$24="",1,0)</f>
        <v>0</v>
      </c>
    </row>
    <row r="171" spans="1:1">
      <c r="A171" s="1103">
        <f>IF('Форма 4.2.2 | Т-ТН'!$CE$24="",1,0)</f>
        <v>0</v>
      </c>
    </row>
    <row r="172" spans="1:1">
      <c r="A172" s="1103">
        <f>IF('Форма 4.2.2 | Т-ТН'!$BZ$24="",1,0)</f>
        <v>0</v>
      </c>
    </row>
    <row r="173" spans="1:1">
      <c r="A173" s="1103">
        <f>IF('Форма 4.2.2 | Т-ТН'!$CD$24="",1,0)</f>
        <v>0</v>
      </c>
    </row>
    <row r="174" spans="1:1">
      <c r="A174" s="1103">
        <f>IF('Форма 4.2.2 | Т-ТН'!$CF$24="",1,0)</f>
        <v>0</v>
      </c>
    </row>
    <row r="175" spans="1:1">
      <c r="A175" s="1103">
        <f>IF('Форма 4.2.1 | Т-ТЭ | потр'!$O$27="",1,0)</f>
        <v>0</v>
      </c>
    </row>
    <row r="176" spans="1:1">
      <c r="A176" s="1103">
        <f>IF('Форма 4.2.1 | Т-ТЭ | потр'!$M$28="",1,0)</f>
        <v>0</v>
      </c>
    </row>
    <row r="177" spans="1:1">
      <c r="A177" s="1103">
        <f>IF('Форма 4.2.1 | Т-ТЭ | потр'!$O$28="",1,0)</f>
        <v>0</v>
      </c>
    </row>
    <row r="178" spans="1:1">
      <c r="A178" s="1103">
        <f>IF('Форма 4.2.1 | Т-ТЭ | потр'!$R$28="",1,0)</f>
        <v>0</v>
      </c>
    </row>
    <row r="179" spans="1:1">
      <c r="A179" s="1103">
        <f>IF('Форма 4.2.1 | Т-ТЭ | потр'!$T$28="",1,0)</f>
        <v>0</v>
      </c>
    </row>
    <row r="180" spans="1:1">
      <c r="A180" s="1103">
        <f>IF('Форма 4.2.1 | Т-ТЭ | потр'!$S$28="",1,0)</f>
        <v>0</v>
      </c>
    </row>
    <row r="181" spans="1:1">
      <c r="A181" s="1103">
        <f>IF('Форма 4.2.1 | Т-ТЭ | потр'!$U$28="",1,0)</f>
        <v>0</v>
      </c>
    </row>
    <row r="182" spans="1:1">
      <c r="A182" s="1103">
        <f>IF('Форма 4.2.1 | Т-ТЭ | потр'!$Y$24="",1,0)</f>
        <v>0</v>
      </c>
    </row>
    <row r="183" spans="1:1">
      <c r="A183" s="1103">
        <f>IF('Форма 4.2.1 | Т-ТЭ | потр'!$AA$24="",1,0)</f>
        <v>0</v>
      </c>
    </row>
    <row r="184" spans="1:1">
      <c r="A184" s="1103">
        <f>IF('Форма 4.2.1 | Т-ТЭ | потр'!$V$24="",1,0)</f>
        <v>0</v>
      </c>
    </row>
    <row r="185" spans="1:1">
      <c r="A185" s="1103">
        <f>IF('Форма 4.2.1 | Т-ТЭ | потр'!$Z$24="",1,0)</f>
        <v>0</v>
      </c>
    </row>
    <row r="186" spans="1:1">
      <c r="A186" s="1103">
        <f>IF('Форма 4.2.1 | Т-ТЭ | потр'!$AB$24="",1,0)</f>
        <v>0</v>
      </c>
    </row>
    <row r="187" spans="1:1">
      <c r="A187" s="1103">
        <f>IF('Форма 4.2.1 | Т-ТЭ | потр'!$Y$28="",1,0)</f>
        <v>0</v>
      </c>
    </row>
    <row r="188" spans="1:1">
      <c r="A188" s="1103">
        <f>IF('Форма 4.2.1 | Т-ТЭ | потр'!$AA$28="",1,0)</f>
        <v>0</v>
      </c>
    </row>
    <row r="189" spans="1:1">
      <c r="A189" s="1103">
        <f>IF('Форма 4.2.1 | Т-ТЭ | потр'!$V$28="",1,0)</f>
        <v>0</v>
      </c>
    </row>
    <row r="190" spans="1:1">
      <c r="A190" s="1103">
        <f>IF('Форма 4.2.1 | Т-ТЭ | потр'!$Z$28="",1,0)</f>
        <v>0</v>
      </c>
    </row>
    <row r="191" spans="1:1">
      <c r="A191" s="1103">
        <f>IF('Форма 4.2.1 | Т-ТЭ | потр'!$AB$28="",1,0)</f>
        <v>0</v>
      </c>
    </row>
    <row r="192" spans="1:1">
      <c r="A192" s="1103">
        <f>IF('Форма 4.2.1 | Т-ТЭ | потр'!$AF$28="",1,0)</f>
        <v>0</v>
      </c>
    </row>
    <row r="193" spans="1:1">
      <c r="A193" s="1103">
        <f>IF('Форма 4.2.1 | Т-ТЭ | потр'!$AH$28="",1,0)</f>
        <v>0</v>
      </c>
    </row>
    <row r="194" spans="1:1">
      <c r="A194" s="1103">
        <f>IF('Форма 4.2.1 | Т-ТЭ | потр'!$AC$28="",1,0)</f>
        <v>0</v>
      </c>
    </row>
    <row r="195" spans="1:1">
      <c r="A195" s="1103">
        <f>IF('Форма 4.2.1 | Т-ТЭ | потр'!$AG$28="",1,0)</f>
        <v>0</v>
      </c>
    </row>
    <row r="196" spans="1:1">
      <c r="A196" s="1103">
        <f>IF('Форма 4.2.1 | Т-ТЭ | потр'!$AI$28="",1,0)</f>
        <v>0</v>
      </c>
    </row>
    <row r="197" spans="1:1">
      <c r="A197" s="1103">
        <f>IF('Форма 4.2.1 | Т-ТЭ | потр'!$AF$24="",1,0)</f>
        <v>0</v>
      </c>
    </row>
    <row r="198" spans="1:1">
      <c r="A198" s="1103">
        <f>IF('Форма 4.2.1 | Т-ТЭ | потр'!$AH$24="",1,0)</f>
        <v>0</v>
      </c>
    </row>
    <row r="199" spans="1:1">
      <c r="A199" s="1103">
        <f>IF('Форма 4.2.1 | Т-ТЭ | потр'!$AC$24="",1,0)</f>
        <v>0</v>
      </c>
    </row>
    <row r="200" spans="1:1">
      <c r="A200" s="1103">
        <f>IF('Форма 4.2.1 | Т-ТЭ | потр'!$AG$24="",1,0)</f>
        <v>0</v>
      </c>
    </row>
    <row r="201" spans="1:1">
      <c r="A201" s="1103">
        <f>IF('Форма 4.2.1 | Т-ТЭ | потр'!$AI$24="",1,0)</f>
        <v>0</v>
      </c>
    </row>
    <row r="202" spans="1:1">
      <c r="A202" s="1103">
        <f>IF('Форма 4.2.1 | Т-ТЭ | потр'!$AM$28="",1,0)</f>
        <v>0</v>
      </c>
    </row>
    <row r="203" spans="1:1">
      <c r="A203" s="1103">
        <f>IF('Форма 4.2.1 | Т-ТЭ | потр'!$AO$28="",1,0)</f>
        <v>0</v>
      </c>
    </row>
    <row r="204" spans="1:1">
      <c r="A204" s="1103">
        <f>IF('Форма 4.2.1 | Т-ТЭ | потр'!$AJ$28="",1,0)</f>
        <v>0</v>
      </c>
    </row>
    <row r="205" spans="1:1">
      <c r="A205" s="1103">
        <f>IF('Форма 4.2.1 | Т-ТЭ | потр'!$AN$28="",1,0)</f>
        <v>0</v>
      </c>
    </row>
    <row r="206" spans="1:1">
      <c r="A206" s="1103">
        <f>IF('Форма 4.2.1 | Т-ТЭ | потр'!$AP$28="",1,0)</f>
        <v>0</v>
      </c>
    </row>
    <row r="207" spans="1:1">
      <c r="A207" s="1103">
        <f>IF('Форма 4.2.1 | Т-ТЭ | потр'!$AM$24="",1,0)</f>
        <v>0</v>
      </c>
    </row>
    <row r="208" spans="1:1">
      <c r="A208" s="1103">
        <f>IF('Форма 4.2.1 | Т-ТЭ | потр'!$AO$24="",1,0)</f>
        <v>0</v>
      </c>
    </row>
    <row r="209" spans="1:1">
      <c r="A209" s="1103">
        <f>IF('Форма 4.2.1 | Т-ТЭ | потр'!$AJ$24="",1,0)</f>
        <v>0</v>
      </c>
    </row>
    <row r="210" spans="1:1">
      <c r="A210" s="1103">
        <f>IF('Форма 4.2.1 | Т-ТЭ | потр'!$AN$24="",1,0)</f>
        <v>0</v>
      </c>
    </row>
    <row r="211" spans="1:1">
      <c r="A211" s="1103">
        <f>IF('Форма 4.2.1 | Т-ТЭ | потр'!$AP$24="",1,0)</f>
        <v>0</v>
      </c>
    </row>
    <row r="212" spans="1:1">
      <c r="A212" s="1103">
        <f>IF('Форма 4.2.1 | Т-ТЭ | потр'!$AT$28="",1,0)</f>
        <v>0</v>
      </c>
    </row>
    <row r="213" spans="1:1">
      <c r="A213" s="1103">
        <f>IF('Форма 4.2.1 | Т-ТЭ | потр'!$AV$28="",1,0)</f>
        <v>0</v>
      </c>
    </row>
    <row r="214" spans="1:1">
      <c r="A214" s="1103">
        <f>IF('Форма 4.2.1 | Т-ТЭ | потр'!$AQ$28="",1,0)</f>
        <v>0</v>
      </c>
    </row>
    <row r="215" spans="1:1">
      <c r="A215" s="1103">
        <f>IF('Форма 4.2.1 | Т-ТЭ | потр'!$AU$28="",1,0)</f>
        <v>0</v>
      </c>
    </row>
    <row r="216" spans="1:1">
      <c r="A216" s="1103">
        <f>IF('Форма 4.2.1 | Т-ТЭ | потр'!$AW$28="",1,0)</f>
        <v>0</v>
      </c>
    </row>
    <row r="217" spans="1:1">
      <c r="A217" s="1103">
        <f>IF('Форма 4.2.1 | Т-ТЭ | потр'!$AT$24="",1,0)</f>
        <v>0</v>
      </c>
    </row>
    <row r="218" spans="1:1">
      <c r="A218" s="1103">
        <f>IF('Форма 4.2.1 | Т-ТЭ | потр'!$AV$24="",1,0)</f>
        <v>0</v>
      </c>
    </row>
    <row r="219" spans="1:1">
      <c r="A219" s="1103">
        <f>IF('Форма 4.2.1 | Т-ТЭ | потр'!$AQ$24="",1,0)</f>
        <v>0</v>
      </c>
    </row>
    <row r="220" spans="1:1">
      <c r="A220" s="1103">
        <f>IF('Форма 4.2.1 | Т-ТЭ | потр'!$AU$24="",1,0)</f>
        <v>0</v>
      </c>
    </row>
    <row r="221" spans="1:1">
      <c r="A221" s="1103">
        <f>IF('Форма 4.2.1 | Т-ТЭ | потр'!$AW$24="",1,0)</f>
        <v>0</v>
      </c>
    </row>
    <row r="222" spans="1:1">
      <c r="A222" s="1103">
        <f>IF('Форма 4.2.1 | Т-ТЭ | потр'!$BA$28="",1,0)</f>
        <v>0</v>
      </c>
    </row>
    <row r="223" spans="1:1">
      <c r="A223" s="1103">
        <f>IF('Форма 4.2.1 | Т-ТЭ | потр'!$BC$28="",1,0)</f>
        <v>0</v>
      </c>
    </row>
    <row r="224" spans="1:1">
      <c r="A224" s="1103">
        <f>IF('Форма 4.2.1 | Т-ТЭ | потр'!$AX$28="",1,0)</f>
        <v>0</v>
      </c>
    </row>
    <row r="225" spans="1:1">
      <c r="A225" s="1103">
        <f>IF('Форма 4.2.1 | Т-ТЭ | потр'!$BB$28="",1,0)</f>
        <v>0</v>
      </c>
    </row>
    <row r="226" spans="1:1">
      <c r="A226" s="1103">
        <f>IF('Форма 4.2.1 | Т-ТЭ | потр'!$BD$28="",1,0)</f>
        <v>0</v>
      </c>
    </row>
    <row r="227" spans="1:1">
      <c r="A227" s="1103">
        <f>IF('Форма 4.2.1 | Т-ТЭ | потр'!$BA$24="",1,0)</f>
        <v>0</v>
      </c>
    </row>
    <row r="228" spans="1:1">
      <c r="A228" s="1103">
        <f>IF('Форма 4.2.1 | Т-ТЭ | потр'!$BC$24="",1,0)</f>
        <v>0</v>
      </c>
    </row>
    <row r="229" spans="1:1">
      <c r="A229" s="1103">
        <f>IF('Форма 4.2.1 | Т-ТЭ | потр'!$AX$24="",1,0)</f>
        <v>0</v>
      </c>
    </row>
    <row r="230" spans="1:1">
      <c r="A230" s="1103">
        <f>IF('Форма 4.2.1 | Т-ТЭ | потр'!$BB$24="",1,0)</f>
        <v>0</v>
      </c>
    </row>
    <row r="231" spans="1:1">
      <c r="A231" s="1103">
        <f>IF('Форма 4.2.1 | Т-ТЭ | потр'!$BD$24="",1,0)</f>
        <v>0</v>
      </c>
    </row>
    <row r="232" spans="1:1">
      <c r="A232" s="1103">
        <f>IF('Форма 4.2.1 | Т-ТЭ | потр'!$BH$28="",1,0)</f>
        <v>0</v>
      </c>
    </row>
    <row r="233" spans="1:1">
      <c r="A233" s="1103">
        <f>IF('Форма 4.2.1 | Т-ТЭ | потр'!$BJ$28="",1,0)</f>
        <v>0</v>
      </c>
    </row>
    <row r="234" spans="1:1">
      <c r="A234" s="1103">
        <f>IF('Форма 4.2.1 | Т-ТЭ | потр'!$BE$28="",1,0)</f>
        <v>0</v>
      </c>
    </row>
    <row r="235" spans="1:1">
      <c r="A235" s="1103">
        <f>IF('Форма 4.2.1 | Т-ТЭ | потр'!$BI$28="",1,0)</f>
        <v>0</v>
      </c>
    </row>
    <row r="236" spans="1:1">
      <c r="A236" s="1103">
        <f>IF('Форма 4.2.1 | Т-ТЭ | потр'!$BK$28="",1,0)</f>
        <v>0</v>
      </c>
    </row>
    <row r="237" spans="1:1">
      <c r="A237" s="1103">
        <f>IF('Форма 4.2.1 | Т-ТЭ | потр'!$BH$24="",1,0)</f>
        <v>0</v>
      </c>
    </row>
    <row r="238" spans="1:1">
      <c r="A238" s="1103">
        <f>IF('Форма 4.2.1 | Т-ТЭ | потр'!$BJ$24="",1,0)</f>
        <v>0</v>
      </c>
    </row>
    <row r="239" spans="1:1">
      <c r="A239" s="1103">
        <f>IF('Форма 4.2.1 | Т-ТЭ | потр'!$BE$24="",1,0)</f>
        <v>0</v>
      </c>
    </row>
    <row r="240" spans="1:1">
      <c r="A240" s="1103">
        <f>IF('Форма 4.2.1 | Т-ТЭ | потр'!$BI$24="",1,0)</f>
        <v>0</v>
      </c>
    </row>
    <row r="241" spans="1:1">
      <c r="A241" s="1103">
        <f>IF('Форма 4.2.1 | Т-ТЭ | потр'!$BK$24="",1,0)</f>
        <v>0</v>
      </c>
    </row>
    <row r="242" spans="1:1">
      <c r="A242" s="1103">
        <f>IF('Форма 4.2.1 | Т-ТЭ | потр'!$BO$28="",1,0)</f>
        <v>0</v>
      </c>
    </row>
    <row r="243" spans="1:1">
      <c r="A243" s="1103">
        <f>IF('Форма 4.2.1 | Т-ТЭ | потр'!$BQ$28="",1,0)</f>
        <v>0</v>
      </c>
    </row>
    <row r="244" spans="1:1">
      <c r="A244" s="1103">
        <f>IF('Форма 4.2.1 | Т-ТЭ | потр'!$BL$28="",1,0)</f>
        <v>0</v>
      </c>
    </row>
    <row r="245" spans="1:1">
      <c r="A245" s="1103">
        <f>IF('Форма 4.2.1 | Т-ТЭ | потр'!$BP$28="",1,0)</f>
        <v>0</v>
      </c>
    </row>
    <row r="246" spans="1:1">
      <c r="A246" s="1103">
        <f>IF('Форма 4.2.1 | Т-ТЭ | потр'!$BR$28="",1,0)</f>
        <v>0</v>
      </c>
    </row>
    <row r="247" spans="1:1">
      <c r="A247" s="1103">
        <f>IF('Форма 4.2.1 | Т-ТЭ | потр'!$BO$24="",1,0)</f>
        <v>0</v>
      </c>
    </row>
    <row r="248" spans="1:1">
      <c r="A248" s="1103">
        <f>IF('Форма 4.2.1 | Т-ТЭ | потр'!$BQ$24="",1,0)</f>
        <v>0</v>
      </c>
    </row>
    <row r="249" spans="1:1">
      <c r="A249" s="1103">
        <f>IF('Форма 4.2.1 | Т-ТЭ | потр'!$BL$24="",1,0)</f>
        <v>0</v>
      </c>
    </row>
    <row r="250" spans="1:1">
      <c r="A250" s="1103">
        <f>IF('Форма 4.2.1 | Т-ТЭ | потр'!$BP$24="",1,0)</f>
        <v>0</v>
      </c>
    </row>
    <row r="251" spans="1:1">
      <c r="A251" s="1103">
        <f>IF('Форма 4.2.1 | Т-ТЭ | потр'!$BR$24="",1,0)</f>
        <v>0</v>
      </c>
    </row>
    <row r="252" spans="1:1">
      <c r="A252" s="1103">
        <f>IF('Форма 4.2.1 | Т-ТЭ | потр'!$BV$28="",1,0)</f>
        <v>0</v>
      </c>
    </row>
    <row r="253" spans="1:1">
      <c r="A253" s="1103">
        <f>IF('Форма 4.2.1 | Т-ТЭ | потр'!$BX$28="",1,0)</f>
        <v>0</v>
      </c>
    </row>
    <row r="254" spans="1:1">
      <c r="A254" s="1103">
        <f>IF('Форма 4.2.1 | Т-ТЭ | потр'!$BS$28="",1,0)</f>
        <v>0</v>
      </c>
    </row>
    <row r="255" spans="1:1">
      <c r="A255" s="1103">
        <f>IF('Форма 4.2.1 | Т-ТЭ | потр'!$BW$28="",1,0)</f>
        <v>0</v>
      </c>
    </row>
    <row r="256" spans="1:1">
      <c r="A256" s="1103">
        <f>IF('Форма 4.2.1 | Т-ТЭ | потр'!$BY$28="",1,0)</f>
        <v>0</v>
      </c>
    </row>
    <row r="257" spans="1:1">
      <c r="A257" s="1103">
        <f>IF('Форма 4.2.1 | Т-ТЭ | потр'!$BV$24="",1,0)</f>
        <v>0</v>
      </c>
    </row>
    <row r="258" spans="1:1">
      <c r="A258" s="1103">
        <f>IF('Форма 4.2.1 | Т-ТЭ | потр'!$BX$24="",1,0)</f>
        <v>0</v>
      </c>
    </row>
    <row r="259" spans="1:1">
      <c r="A259" s="1103">
        <f>IF('Форма 4.2.1 | Т-ТЭ | потр'!$BS$24="",1,0)</f>
        <v>0</v>
      </c>
    </row>
    <row r="260" spans="1:1">
      <c r="A260" s="1103">
        <f>IF('Форма 4.2.1 | Т-ТЭ | потр'!$BW$24="",1,0)</f>
        <v>0</v>
      </c>
    </row>
    <row r="261" spans="1:1">
      <c r="A261" s="1103">
        <f>IF('Форма 4.2.1 | Т-ТЭ | потр'!$BY$24="",1,0)</f>
        <v>0</v>
      </c>
    </row>
    <row r="262" spans="1:1">
      <c r="A262" s="1103">
        <f>IF('Форма 4.2.1 | Т-ТЭ | потр'!$CC$28="",1,0)</f>
        <v>0</v>
      </c>
    </row>
    <row r="263" spans="1:1">
      <c r="A263" s="1103">
        <f>IF('Форма 4.2.1 | Т-ТЭ | потр'!$CE$28="",1,0)</f>
        <v>0</v>
      </c>
    </row>
    <row r="264" spans="1:1">
      <c r="A264" s="1103">
        <f>IF('Форма 4.2.1 | Т-ТЭ | потр'!$BZ$28="",1,0)</f>
        <v>0</v>
      </c>
    </row>
    <row r="265" spans="1:1">
      <c r="A265" s="1103">
        <f>IF('Форма 4.2.1 | Т-ТЭ | потр'!$CD$28="",1,0)</f>
        <v>0</v>
      </c>
    </row>
    <row r="266" spans="1:1">
      <c r="A266" s="1103">
        <f>IF('Форма 4.2.1 | Т-ТЭ | потр'!$CF$28="",1,0)</f>
        <v>0</v>
      </c>
    </row>
    <row r="267" spans="1:1">
      <c r="A267" s="1103">
        <f>IF('Форма 4.2.1 | Т-ТЭ | потр'!$CC$24="",1,0)</f>
        <v>0</v>
      </c>
    </row>
    <row r="268" spans="1:1">
      <c r="A268" s="1103">
        <f>IF('Форма 4.2.1 | Т-ТЭ | потр'!$CE$24="",1,0)</f>
        <v>0</v>
      </c>
    </row>
    <row r="269" spans="1:1">
      <c r="A269" s="1103">
        <f>IF('Форма 4.2.1 | Т-ТЭ | потр'!$BZ$24="",1,0)</f>
        <v>0</v>
      </c>
    </row>
    <row r="270" spans="1:1">
      <c r="A270" s="1103">
        <f>IF('Форма 4.2.1 | Т-ТЭ | потр'!$CD$24="",1,0)</f>
        <v>0</v>
      </c>
    </row>
    <row r="271" spans="1:1">
      <c r="A271" s="1103">
        <f>IF('Форма 4.2.1 | Т-ТЭ | потр'!$CF$24="",1,0)</f>
        <v>0</v>
      </c>
    </row>
    <row r="272" spans="1:1">
      <c r="A272" s="1121">
        <f>IF('Форма 4.2.1 | Т-ТЭ | потр'!$O$32="",1,0)</f>
        <v>0</v>
      </c>
    </row>
    <row r="273" spans="1:1">
      <c r="A273" s="1121">
        <f>IF('Форма 4.2.1 | Т-ТЭ | потр'!$O$33="",1,0)</f>
        <v>0</v>
      </c>
    </row>
    <row r="274" spans="1:1">
      <c r="A274" s="1121">
        <f>IF('Форма 4.2.1 | Т-ТЭ | потр'!$M$34="",1,0)</f>
        <v>0</v>
      </c>
    </row>
    <row r="275" spans="1:1">
      <c r="A275" s="1121">
        <f>IF('Форма 4.2.1 | Т-ТЭ | потр'!$O$34="",1,0)</f>
        <v>0</v>
      </c>
    </row>
    <row r="276" spans="1:1">
      <c r="A276" s="1121">
        <f>IF('Форма 4.2.1 | Т-ТЭ | потр'!$R$34="",1,0)</f>
        <v>0</v>
      </c>
    </row>
    <row r="277" spans="1:1">
      <c r="A277" s="1121">
        <f>IF('Форма 4.2.1 | Т-ТЭ | потр'!$T$34="",1,0)</f>
        <v>0</v>
      </c>
    </row>
    <row r="278" spans="1:1">
      <c r="A278" s="1121">
        <f>IF('Форма 4.2.1 | Т-ТЭ | потр'!$V$34="",1,0)</f>
        <v>0</v>
      </c>
    </row>
    <row r="279" spans="1:1">
      <c r="A279" s="1121">
        <f>IF('Форма 4.2.1 | Т-ТЭ | потр'!$Y$34="",1,0)</f>
        <v>0</v>
      </c>
    </row>
    <row r="280" spans="1:1">
      <c r="A280" s="1121">
        <f>IF('Форма 4.2.1 | Т-ТЭ | потр'!$AA$34="",1,0)</f>
        <v>0</v>
      </c>
    </row>
    <row r="281" spans="1:1">
      <c r="A281" s="1121">
        <f>IF('Форма 4.2.1 | Т-ТЭ | потр'!$AC$34="",1,0)</f>
        <v>0</v>
      </c>
    </row>
    <row r="282" spans="1:1">
      <c r="A282" s="1121">
        <f>IF('Форма 4.2.1 | Т-ТЭ | потр'!$AF$34="",1,0)</f>
        <v>0</v>
      </c>
    </row>
    <row r="283" spans="1:1">
      <c r="A283" s="1121">
        <f>IF('Форма 4.2.1 | Т-ТЭ | потр'!$AH$34="",1,0)</f>
        <v>0</v>
      </c>
    </row>
    <row r="284" spans="1:1">
      <c r="A284" s="1121">
        <f>IF('Форма 4.2.1 | Т-ТЭ | потр'!$AJ$34="",1,0)</f>
        <v>0</v>
      </c>
    </row>
    <row r="285" spans="1:1">
      <c r="A285" s="1121">
        <f>IF('Форма 4.2.1 | Т-ТЭ | потр'!$AM$34="",1,0)</f>
        <v>0</v>
      </c>
    </row>
    <row r="286" spans="1:1">
      <c r="A286" s="1121">
        <f>IF('Форма 4.2.1 | Т-ТЭ | потр'!$AO$34="",1,0)</f>
        <v>0</v>
      </c>
    </row>
    <row r="287" spans="1:1">
      <c r="A287" s="1121">
        <f>IF('Форма 4.2.1 | Т-ТЭ | потр'!$AQ$34="",1,0)</f>
        <v>0</v>
      </c>
    </row>
    <row r="288" spans="1:1">
      <c r="A288" s="1121">
        <f>IF('Форма 4.2.1 | Т-ТЭ | потр'!$AT$34="",1,0)</f>
        <v>0</v>
      </c>
    </row>
    <row r="289" spans="1:1">
      <c r="A289" s="1121">
        <f>IF('Форма 4.2.1 | Т-ТЭ | потр'!$AV$34="",1,0)</f>
        <v>0</v>
      </c>
    </row>
    <row r="290" spans="1:1">
      <c r="A290" s="1121">
        <f>IF('Форма 4.2.1 | Т-ТЭ | потр'!$AX$34="",1,0)</f>
        <v>0</v>
      </c>
    </row>
    <row r="291" spans="1:1">
      <c r="A291" s="1121">
        <f>IF('Форма 4.2.1 | Т-ТЭ | потр'!$BA$34="",1,0)</f>
        <v>0</v>
      </c>
    </row>
    <row r="292" spans="1:1">
      <c r="A292" s="1121">
        <f>IF('Форма 4.2.1 | Т-ТЭ | потр'!$BC$34="",1,0)</f>
        <v>0</v>
      </c>
    </row>
    <row r="293" spans="1:1">
      <c r="A293" s="1121">
        <f>IF('Форма 4.2.1 | Т-ТЭ | потр'!$BE$34="",1,0)</f>
        <v>0</v>
      </c>
    </row>
    <row r="294" spans="1:1">
      <c r="A294" s="1121">
        <f>IF('Форма 4.2.1 | Т-ТЭ | потр'!$BH$34="",1,0)</f>
        <v>0</v>
      </c>
    </row>
    <row r="295" spans="1:1">
      <c r="A295" s="1121">
        <f>IF('Форма 4.2.1 | Т-ТЭ | потр'!$BJ$34="",1,0)</f>
        <v>0</v>
      </c>
    </row>
    <row r="296" spans="1:1">
      <c r="A296" s="1121">
        <f>IF('Форма 4.2.1 | Т-ТЭ | потр'!$BL$34="",1,0)</f>
        <v>0</v>
      </c>
    </row>
    <row r="297" spans="1:1">
      <c r="A297" s="1121">
        <f>IF('Форма 4.2.1 | Т-ТЭ | потр'!$BO$34="",1,0)</f>
        <v>0</v>
      </c>
    </row>
    <row r="298" spans="1:1">
      <c r="A298" s="1121">
        <f>IF('Форма 4.2.1 | Т-ТЭ | потр'!$BQ$34="",1,0)</f>
        <v>0</v>
      </c>
    </row>
    <row r="299" spans="1:1">
      <c r="A299" s="1121">
        <f>IF('Форма 4.2.1 | Т-ТЭ | потр'!$BS$34="",1,0)</f>
        <v>0</v>
      </c>
    </row>
    <row r="300" spans="1:1">
      <c r="A300" s="1121">
        <f>IF('Форма 4.2.1 | Т-ТЭ | потр'!$BV$34="",1,0)</f>
        <v>0</v>
      </c>
    </row>
    <row r="301" spans="1:1">
      <c r="A301" s="1121">
        <f>IF('Форма 4.2.1 | Т-ТЭ | потр'!$BX$34="",1,0)</f>
        <v>0</v>
      </c>
    </row>
    <row r="302" spans="1:1">
      <c r="A302" s="1121">
        <f>IF('Форма 4.2.1 | Т-ТЭ | потр'!$BZ$34="",1,0)</f>
        <v>0</v>
      </c>
    </row>
    <row r="303" spans="1:1">
      <c r="A303" s="1121">
        <f>IF('Форма 4.2.1 | Т-ТЭ | потр'!$CC$34="",1,0)</f>
        <v>0</v>
      </c>
    </row>
    <row r="304" spans="1:1">
      <c r="A304" s="1121">
        <f>IF('Форма 4.2.1 | Т-ТЭ | потр'!$CE$34="",1,0)</f>
        <v>0</v>
      </c>
    </row>
    <row r="305" spans="1:1">
      <c r="A305" s="1121">
        <f>IF('Форма 4.2.1 | Т-ТЭ | потр'!$S$34="",1,0)</f>
        <v>0</v>
      </c>
    </row>
    <row r="306" spans="1:1">
      <c r="A306" s="1121">
        <f>IF('Форма 4.2.1 | Т-ТЭ | потр'!$U$34="",1,0)</f>
        <v>0</v>
      </c>
    </row>
    <row r="307" spans="1:1">
      <c r="A307" s="1121">
        <f>IF('Форма 4.2.1 | Т-ТЭ | потр'!$Z$34="",1,0)</f>
        <v>0</v>
      </c>
    </row>
    <row r="308" spans="1:1">
      <c r="A308" s="1121">
        <f>IF('Форма 4.2.1 | Т-ТЭ | потр'!$AB$34="",1,0)</f>
        <v>0</v>
      </c>
    </row>
    <row r="309" spans="1:1">
      <c r="A309" s="1121">
        <f>IF('Форма 4.2.1 | Т-ТЭ | потр'!$AG$34="",1,0)</f>
        <v>0</v>
      </c>
    </row>
    <row r="310" spans="1:1">
      <c r="A310" s="1121">
        <f>IF('Форма 4.2.1 | Т-ТЭ | потр'!$AI$34="",1,0)</f>
        <v>0</v>
      </c>
    </row>
    <row r="311" spans="1:1">
      <c r="A311" s="1121">
        <f>IF('Форма 4.2.1 | Т-ТЭ | потр'!$AN$34="",1,0)</f>
        <v>0</v>
      </c>
    </row>
    <row r="312" spans="1:1">
      <c r="A312" s="1121">
        <f>IF('Форма 4.2.1 | Т-ТЭ | потр'!$AP$34="",1,0)</f>
        <v>0</v>
      </c>
    </row>
    <row r="313" spans="1:1">
      <c r="A313" s="1121">
        <f>IF('Форма 4.2.1 | Т-ТЭ | потр'!$AU$34="",1,0)</f>
        <v>0</v>
      </c>
    </row>
    <row r="314" spans="1:1">
      <c r="A314" s="1121">
        <f>IF('Форма 4.2.1 | Т-ТЭ | потр'!$AW$34="",1,0)</f>
        <v>0</v>
      </c>
    </row>
    <row r="315" spans="1:1">
      <c r="A315" s="1121">
        <f>IF('Форма 4.2.1 | Т-ТЭ | потр'!$BB$34="",1,0)</f>
        <v>0</v>
      </c>
    </row>
    <row r="316" spans="1:1">
      <c r="A316" s="1121">
        <f>IF('Форма 4.2.1 | Т-ТЭ | потр'!$BD$34="",1,0)</f>
        <v>0</v>
      </c>
    </row>
    <row r="317" spans="1:1">
      <c r="A317" s="1121">
        <f>IF('Форма 4.2.1 | Т-ТЭ | потр'!$BI$34="",1,0)</f>
        <v>0</v>
      </c>
    </row>
    <row r="318" spans="1:1">
      <c r="A318" s="1121">
        <f>IF('Форма 4.2.1 | Т-ТЭ | потр'!$BK$34="",1,0)</f>
        <v>0</v>
      </c>
    </row>
    <row r="319" spans="1:1">
      <c r="A319" s="1121">
        <f>IF('Форма 4.2.1 | Т-ТЭ | потр'!$BP$34="",1,0)</f>
        <v>0</v>
      </c>
    </row>
    <row r="320" spans="1:1">
      <c r="A320" s="1121">
        <f>IF('Форма 4.2.1 | Т-ТЭ | потр'!$BR$34="",1,0)</f>
        <v>0</v>
      </c>
    </row>
    <row r="321" spans="1:1">
      <c r="A321" s="1121">
        <f>IF('Форма 4.2.1 | Т-ТЭ | потр'!$BW$34="",1,0)</f>
        <v>0</v>
      </c>
    </row>
    <row r="322" spans="1:1">
      <c r="A322" s="1121">
        <f>IF('Форма 4.2.1 | Т-ТЭ | потр'!$BY$34="",1,0)</f>
        <v>0</v>
      </c>
    </row>
    <row r="323" spans="1:1">
      <c r="A323" s="1121">
        <f>IF('Форма 4.2.1 | Т-ТЭ | потр'!$CD$34="",1,0)</f>
        <v>0</v>
      </c>
    </row>
    <row r="324" spans="1:1">
      <c r="A324" s="1121">
        <f>IF('Форма 4.2.1 | Т-ТЭ | потр'!$CF$34="",1,0)</f>
        <v>0</v>
      </c>
    </row>
    <row r="325" spans="1:1">
      <c r="A325" s="1121">
        <f>IF('Форма 4.2.1 | Т-ТЭ | потр'!$O$37="",1,0)</f>
        <v>0</v>
      </c>
    </row>
    <row r="326" spans="1:1">
      <c r="A326" s="1121">
        <f>IF('Форма 4.2.1 | Т-ТЭ | потр'!$M$38="",1,0)</f>
        <v>0</v>
      </c>
    </row>
    <row r="327" spans="1:1">
      <c r="A327" s="1121">
        <f>IF('Форма 4.2.1 | Т-ТЭ | потр'!$O$38="",1,0)</f>
        <v>0</v>
      </c>
    </row>
    <row r="328" spans="1:1">
      <c r="A328" s="1121">
        <f>IF('Форма 4.2.1 | Т-ТЭ | потр'!$R$38="",1,0)</f>
        <v>0</v>
      </c>
    </row>
    <row r="329" spans="1:1">
      <c r="A329" s="1121">
        <f>IF('Форма 4.2.1 | Т-ТЭ | потр'!$T$38="",1,0)</f>
        <v>0</v>
      </c>
    </row>
    <row r="330" spans="1:1">
      <c r="A330" s="1121">
        <f>IF('Форма 4.2.1 | Т-ТЭ | потр'!$V$38="",1,0)</f>
        <v>0</v>
      </c>
    </row>
    <row r="331" spans="1:1">
      <c r="A331" s="1121">
        <f>IF('Форма 4.2.1 | Т-ТЭ | потр'!$Y$38="",1,0)</f>
        <v>0</v>
      </c>
    </row>
    <row r="332" spans="1:1">
      <c r="A332" s="1121">
        <f>IF('Форма 4.2.1 | Т-ТЭ | потр'!$AA$38="",1,0)</f>
        <v>0</v>
      </c>
    </row>
    <row r="333" spans="1:1">
      <c r="A333" s="1121">
        <f>IF('Форма 4.2.1 | Т-ТЭ | потр'!$AC$38="",1,0)</f>
        <v>0</v>
      </c>
    </row>
    <row r="334" spans="1:1">
      <c r="A334" s="1121">
        <f>IF('Форма 4.2.1 | Т-ТЭ | потр'!$AF$38="",1,0)</f>
        <v>0</v>
      </c>
    </row>
    <row r="335" spans="1:1">
      <c r="A335" s="1121">
        <f>IF('Форма 4.2.1 | Т-ТЭ | потр'!$AH$38="",1,0)</f>
        <v>0</v>
      </c>
    </row>
    <row r="336" spans="1:1">
      <c r="A336" s="1121">
        <f>IF('Форма 4.2.1 | Т-ТЭ | потр'!$AJ$38="",1,0)</f>
        <v>0</v>
      </c>
    </row>
    <row r="337" spans="1:1">
      <c r="A337" s="1121">
        <f>IF('Форма 4.2.1 | Т-ТЭ | потр'!$AM$38="",1,0)</f>
        <v>0</v>
      </c>
    </row>
    <row r="338" spans="1:1">
      <c r="A338" s="1121">
        <f>IF('Форма 4.2.1 | Т-ТЭ | потр'!$AO$38="",1,0)</f>
        <v>0</v>
      </c>
    </row>
    <row r="339" spans="1:1">
      <c r="A339" s="1121">
        <f>IF('Форма 4.2.1 | Т-ТЭ | потр'!$AQ$38="",1,0)</f>
        <v>0</v>
      </c>
    </row>
    <row r="340" spans="1:1">
      <c r="A340" s="1121">
        <f>IF('Форма 4.2.1 | Т-ТЭ | потр'!$AT$38="",1,0)</f>
        <v>0</v>
      </c>
    </row>
    <row r="341" spans="1:1">
      <c r="A341" s="1121">
        <f>IF('Форма 4.2.1 | Т-ТЭ | потр'!$AV$38="",1,0)</f>
        <v>0</v>
      </c>
    </row>
    <row r="342" spans="1:1">
      <c r="A342" s="1121">
        <f>IF('Форма 4.2.1 | Т-ТЭ | потр'!$AX$38="",1,0)</f>
        <v>0</v>
      </c>
    </row>
    <row r="343" spans="1:1">
      <c r="A343" s="1121">
        <f>IF('Форма 4.2.1 | Т-ТЭ | потр'!$BA$38="",1,0)</f>
        <v>0</v>
      </c>
    </row>
    <row r="344" spans="1:1">
      <c r="A344" s="1121">
        <f>IF('Форма 4.2.1 | Т-ТЭ | потр'!$BC$38="",1,0)</f>
        <v>0</v>
      </c>
    </row>
    <row r="345" spans="1:1">
      <c r="A345" s="1121">
        <f>IF('Форма 4.2.1 | Т-ТЭ | потр'!$BE$38="",1,0)</f>
        <v>0</v>
      </c>
    </row>
    <row r="346" spans="1:1">
      <c r="A346" s="1121">
        <f>IF('Форма 4.2.1 | Т-ТЭ | потр'!$BH$38="",1,0)</f>
        <v>0</v>
      </c>
    </row>
    <row r="347" spans="1:1">
      <c r="A347" s="1121">
        <f>IF('Форма 4.2.1 | Т-ТЭ | потр'!$BJ$38="",1,0)</f>
        <v>0</v>
      </c>
    </row>
    <row r="348" spans="1:1">
      <c r="A348" s="1121">
        <f>IF('Форма 4.2.1 | Т-ТЭ | потр'!$BL$38="",1,0)</f>
        <v>0</v>
      </c>
    </row>
    <row r="349" spans="1:1">
      <c r="A349" s="1121">
        <f>IF('Форма 4.2.1 | Т-ТЭ | потр'!$BO$38="",1,0)</f>
        <v>0</v>
      </c>
    </row>
    <row r="350" spans="1:1">
      <c r="A350" s="1121">
        <f>IF('Форма 4.2.1 | Т-ТЭ | потр'!$BQ$38="",1,0)</f>
        <v>0</v>
      </c>
    </row>
    <row r="351" spans="1:1">
      <c r="A351" s="1121">
        <f>IF('Форма 4.2.1 | Т-ТЭ | потр'!$BS$38="",1,0)</f>
        <v>0</v>
      </c>
    </row>
    <row r="352" spans="1:1">
      <c r="A352" s="1121">
        <f>IF('Форма 4.2.1 | Т-ТЭ | потр'!$BV$38="",1,0)</f>
        <v>0</v>
      </c>
    </row>
    <row r="353" spans="1:1">
      <c r="A353" s="1121">
        <f>IF('Форма 4.2.1 | Т-ТЭ | потр'!$BX$38="",1,0)</f>
        <v>0</v>
      </c>
    </row>
    <row r="354" spans="1:1">
      <c r="A354" s="1121">
        <f>IF('Форма 4.2.1 | Т-ТЭ | потр'!$BZ$38="",1,0)</f>
        <v>0</v>
      </c>
    </row>
    <row r="355" spans="1:1">
      <c r="A355" s="1121">
        <f>IF('Форма 4.2.1 | Т-ТЭ | потр'!$CC$38="",1,0)</f>
        <v>0</v>
      </c>
    </row>
    <row r="356" spans="1:1">
      <c r="A356" s="1121">
        <f>IF('Форма 4.2.1 | Т-ТЭ | потр'!$CE$38="",1,0)</f>
        <v>0</v>
      </c>
    </row>
    <row r="357" spans="1:1">
      <c r="A357" s="1121">
        <f>IF('Форма 4.2.1 | Т-ТЭ | потр'!$S$38="",1,0)</f>
        <v>0</v>
      </c>
    </row>
    <row r="358" spans="1:1">
      <c r="A358" s="1121">
        <f>IF('Форма 4.2.1 | Т-ТЭ | потр'!$U$38="",1,0)</f>
        <v>0</v>
      </c>
    </row>
    <row r="359" spans="1:1">
      <c r="A359" s="1121">
        <f>IF('Форма 4.2.1 | Т-ТЭ | потр'!$Z$38="",1,0)</f>
        <v>0</v>
      </c>
    </row>
    <row r="360" spans="1:1">
      <c r="A360" s="1121">
        <f>IF('Форма 4.2.1 | Т-ТЭ | потр'!$AB$38="",1,0)</f>
        <v>0</v>
      </c>
    </row>
    <row r="361" spans="1:1">
      <c r="A361" s="1121">
        <f>IF('Форма 4.2.1 | Т-ТЭ | потр'!$AG$38="",1,0)</f>
        <v>0</v>
      </c>
    </row>
    <row r="362" spans="1:1">
      <c r="A362" s="1121">
        <f>IF('Форма 4.2.1 | Т-ТЭ | потр'!$AI$38="",1,0)</f>
        <v>0</v>
      </c>
    </row>
    <row r="363" spans="1:1">
      <c r="A363" s="1121">
        <f>IF('Форма 4.2.1 | Т-ТЭ | потр'!$AN$38="",1,0)</f>
        <v>0</v>
      </c>
    </row>
    <row r="364" spans="1:1">
      <c r="A364" s="1121">
        <f>IF('Форма 4.2.1 | Т-ТЭ | потр'!$AP$38="",1,0)</f>
        <v>0</v>
      </c>
    </row>
    <row r="365" spans="1:1">
      <c r="A365" s="1121">
        <f>IF('Форма 4.2.1 | Т-ТЭ | потр'!$AU$38="",1,0)</f>
        <v>0</v>
      </c>
    </row>
    <row r="366" spans="1:1">
      <c r="A366" s="1121">
        <f>IF('Форма 4.2.1 | Т-ТЭ | потр'!$AW$38="",1,0)</f>
        <v>0</v>
      </c>
    </row>
    <row r="367" spans="1:1">
      <c r="A367" s="1121">
        <f>IF('Форма 4.2.1 | Т-ТЭ | потр'!$BB$38="",1,0)</f>
        <v>0</v>
      </c>
    </row>
    <row r="368" spans="1:1">
      <c r="A368" s="1121">
        <f>IF('Форма 4.2.1 | Т-ТЭ | потр'!$BD$38="",1,0)</f>
        <v>0</v>
      </c>
    </row>
    <row r="369" spans="1:1">
      <c r="A369" s="1121">
        <f>IF('Форма 4.2.1 | Т-ТЭ | потр'!$BI$38="",1,0)</f>
        <v>0</v>
      </c>
    </row>
    <row r="370" spans="1:1">
      <c r="A370" s="1121">
        <f>IF('Форма 4.2.1 | Т-ТЭ | потр'!$BK$38="",1,0)</f>
        <v>0</v>
      </c>
    </row>
    <row r="371" spans="1:1">
      <c r="A371" s="1121">
        <f>IF('Форма 4.2.1 | Т-ТЭ | потр'!$BP$38="",1,0)</f>
        <v>0</v>
      </c>
    </row>
    <row r="372" spans="1:1">
      <c r="A372" s="1121">
        <f>IF('Форма 4.2.1 | Т-ТЭ | потр'!$BR$38="",1,0)</f>
        <v>0</v>
      </c>
    </row>
    <row r="373" spans="1:1">
      <c r="A373" s="1121">
        <f>IF('Форма 4.2.1 | Т-ТЭ | потр'!$BW$38="",1,0)</f>
        <v>0</v>
      </c>
    </row>
    <row r="374" spans="1:1">
      <c r="A374" s="1121">
        <f>IF('Форма 4.2.1 | Т-ТЭ | потр'!$BY$38="",1,0)</f>
        <v>0</v>
      </c>
    </row>
    <row r="375" spans="1:1">
      <c r="A375" s="1121">
        <f>IF('Форма 4.2.1 | Т-ТЭ | потр'!$CD$38="",1,0)</f>
        <v>0</v>
      </c>
    </row>
    <row r="376" spans="1:1">
      <c r="A376" s="1121">
        <f>IF('Форма 4.2.1 | Т-ТЭ | потр'!$CF$38="",1,0)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0"/>
  </cols>
  <sheetData>
    <row r="1" spans="1:3">
      <c r="A1" s="1130" t="s">
        <v>513</v>
      </c>
      <c r="B1" s="1130" t="s">
        <v>514</v>
      </c>
      <c r="C1" s="1130" t="s">
        <v>67</v>
      </c>
    </row>
    <row r="2" spans="1:3">
      <c r="A2" s="1130">
        <v>4189678</v>
      </c>
      <c r="B2" s="1130" t="s">
        <v>1189</v>
      </c>
      <c r="C2" s="1130" t="s">
        <v>1190</v>
      </c>
    </row>
    <row r="3" spans="1:3">
      <c r="A3" s="1130">
        <v>4190415</v>
      </c>
      <c r="B3" s="1130" t="s">
        <v>1191</v>
      </c>
      <c r="C3" s="1130" t="s">
        <v>1190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1529</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0"/>
    <col min="2" max="2" width="65.28515625" style="1130" customWidth="1"/>
    <col min="3" max="3" width="41" style="1130" customWidth="1"/>
    <col min="4" max="16384" width="9.140625" style="1130"/>
  </cols>
  <sheetData>
    <row r="1" spans="1:2">
      <c r="A1" s="1130" t="s">
        <v>330</v>
      </c>
      <c r="B1" s="1130" t="s">
        <v>331</v>
      </c>
    </row>
    <row r="2" spans="1:2">
      <c r="A2" s="1130">
        <v>4213775</v>
      </c>
      <c r="B2" s="1130" t="s">
        <v>613</v>
      </c>
    </row>
    <row r="3" spans="1:2">
      <c r="A3" s="1130">
        <v>4213784</v>
      </c>
      <c r="B3" s="1130" t="s">
        <v>772</v>
      </c>
    </row>
    <row r="4" spans="1:2">
      <c r="A4" s="1130">
        <v>4213781</v>
      </c>
      <c r="B4" s="1130" t="s">
        <v>771</v>
      </c>
    </row>
    <row r="5" spans="1:2">
      <c r="A5" s="1130">
        <v>4213776</v>
      </c>
      <c r="B5" s="1130" t="s">
        <v>614</v>
      </c>
    </row>
    <row r="6" spans="1:2">
      <c r="A6" s="1130">
        <v>4213777</v>
      </c>
      <c r="B6" s="1130" t="s">
        <v>615</v>
      </c>
    </row>
    <row r="7" spans="1:2">
      <c r="A7" s="1130">
        <v>4238670</v>
      </c>
      <c r="B7" s="1130" t="s">
        <v>762</v>
      </c>
    </row>
    <row r="8" spans="1:2">
      <c r="A8" s="1130">
        <v>4213778</v>
      </c>
      <c r="B8" s="1130" t="s">
        <v>616</v>
      </c>
    </row>
    <row r="9" spans="1:2">
      <c r="A9" s="1130">
        <v>4213780</v>
      </c>
      <c r="B9" s="1130" t="s">
        <v>617</v>
      </c>
    </row>
    <row r="10" spans="1:2">
      <c r="A10" s="1130">
        <v>4213779</v>
      </c>
      <c r="B10" s="1130" t="s">
        <v>620</v>
      </c>
    </row>
    <row r="11" spans="1:2">
      <c r="A11" s="1130">
        <v>4213783</v>
      </c>
      <c r="B11" s="1130" t="s">
        <v>619</v>
      </c>
    </row>
    <row r="12" spans="1:2">
      <c r="A12" s="1130">
        <v>4213782</v>
      </c>
      <c r="B12" s="1130"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0"/>
    <col min="2" max="2" width="65.28515625" style="1130" customWidth="1"/>
    <col min="3" max="3" width="41" style="1130" customWidth="1"/>
    <col min="4" max="16384" width="9.140625" style="1130"/>
  </cols>
  <sheetData>
    <row r="1" spans="1:2">
      <c r="A1" s="1130" t="s">
        <v>330</v>
      </c>
      <c r="B1" s="1130" t="s">
        <v>332</v>
      </c>
    </row>
    <row r="2" spans="1:2">
      <c r="A2" s="1130">
        <v>4190064</v>
      </c>
      <c r="B2" s="1130" t="s">
        <v>1179</v>
      </c>
    </row>
    <row r="3" spans="1:2">
      <c r="A3" s="1130">
        <v>4190065</v>
      </c>
      <c r="B3" s="1130" t="s">
        <v>1180</v>
      </c>
    </row>
    <row r="4" spans="1:2">
      <c r="A4" s="1130">
        <v>4190066</v>
      </c>
      <c r="B4" s="1130" t="s">
        <v>1181</v>
      </c>
    </row>
    <row r="5" spans="1:2">
      <c r="A5" s="1130">
        <v>4190067</v>
      </c>
      <c r="B5" s="1130" t="s">
        <v>1182</v>
      </c>
    </row>
    <row r="6" spans="1:2">
      <c r="A6" s="1130">
        <v>4190068</v>
      </c>
      <c r="B6" s="1130" t="s">
        <v>1183</v>
      </c>
    </row>
    <row r="7" spans="1:2">
      <c r="A7" s="1130">
        <v>4190069</v>
      </c>
      <c r="B7" s="1130" t="s">
        <v>1184</v>
      </c>
    </row>
    <row r="8" spans="1:2">
      <c r="A8" s="1130">
        <v>4190070</v>
      </c>
      <c r="B8" s="1130" t="s">
        <v>1185</v>
      </c>
    </row>
    <row r="9" spans="1:2">
      <c r="A9" s="1130">
        <v>4190071</v>
      </c>
      <c r="B9" s="1130" t="s">
        <v>1186</v>
      </c>
    </row>
    <row r="10" spans="1:2">
      <c r="A10" s="1130">
        <v>4190072</v>
      </c>
      <c r="B10" s="1130" t="s">
        <v>1187</v>
      </c>
    </row>
    <row r="11" spans="1:2">
      <c r="A11" s="1130">
        <v>4190073</v>
      </c>
      <c r="B11" s="1130" t="s">
        <v>1188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30" style="36" customWidth="1"/>
    <col min="6" max="6" width="3.7109375" style="36" customWidth="1"/>
    <col min="7" max="7" width="5.7109375" style="36" customWidth="1"/>
    <col min="8" max="8" width="22.42578125" style="36" customWidth="1"/>
    <col min="9" max="9" width="3.7109375" style="36" customWidth="1"/>
    <col min="10" max="10" width="5.7109375" style="36" customWidth="1"/>
    <col min="11" max="11" width="23.140625" style="36" customWidth="1"/>
    <col min="12" max="12" width="11.2851562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7" t="s">
        <v>397</v>
      </c>
      <c r="E4" s="1168"/>
      <c r="F4" s="1168"/>
      <c r="G4" s="1168"/>
      <c r="H4" s="1169"/>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70"/>
      <c r="E6" s="1170"/>
      <c r="F6" s="1171" t="s">
        <v>84</v>
      </c>
      <c r="G6" s="1171"/>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8" t="s">
        <v>16</v>
      </c>
      <c r="E8" s="1158"/>
      <c r="F8" s="1158" t="s">
        <v>398</v>
      </c>
      <c r="G8" s="1158"/>
      <c r="H8" s="1158"/>
      <c r="I8" s="1172" t="s">
        <v>399</v>
      </c>
      <c r="J8" s="1172"/>
      <c r="K8" s="1172"/>
      <c r="L8" s="1172"/>
      <c r="M8" s="212"/>
      <c r="N8" s="212"/>
      <c r="O8" s="212"/>
      <c r="P8" s="212"/>
      <c r="Q8" s="360"/>
      <c r="R8" s="212"/>
      <c r="S8" s="357"/>
      <c r="T8" s="357"/>
      <c r="U8" s="357"/>
      <c r="V8" s="357"/>
    </row>
    <row r="9" spans="1:256" s="126" customFormat="1" ht="20.25" customHeight="1">
      <c r="A9" s="125"/>
      <c r="B9" s="36"/>
      <c r="C9" s="230"/>
      <c r="D9" s="240" t="s">
        <v>92</v>
      </c>
      <c r="E9" s="240" t="s">
        <v>400</v>
      </c>
      <c r="F9" s="1163" t="s">
        <v>92</v>
      </c>
      <c r="G9" s="1164"/>
      <c r="H9" s="241" t="s">
        <v>400</v>
      </c>
      <c r="I9" s="1165" t="s">
        <v>92</v>
      </c>
      <c r="J9" s="1165"/>
      <c r="K9" s="241" t="s">
        <v>400</v>
      </c>
      <c r="L9" s="241" t="s">
        <v>401</v>
      </c>
      <c r="M9" s="212"/>
      <c r="N9" s="212"/>
      <c r="O9" s="212"/>
      <c r="P9" s="212"/>
      <c r="Q9" s="360"/>
      <c r="R9" s="212"/>
      <c r="S9" s="357"/>
      <c r="T9" s="357"/>
      <c r="U9" s="357"/>
      <c r="V9" s="357"/>
    </row>
    <row r="10" spans="1:256" ht="12" customHeight="1">
      <c r="C10" s="249"/>
      <c r="D10" s="355" t="s">
        <v>93</v>
      </c>
      <c r="E10" s="355" t="s">
        <v>49</v>
      </c>
      <c r="F10" s="1166" t="s">
        <v>50</v>
      </c>
      <c r="G10" s="1166"/>
      <c r="H10" s="355" t="s">
        <v>51</v>
      </c>
      <c r="I10" s="1166" t="s">
        <v>68</v>
      </c>
      <c r="J10" s="1166"/>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256" s="265" customFormat="1" ht="0.95" customHeight="1">
      <c r="A12" s="89"/>
      <c r="B12" s="186" t="s">
        <v>405</v>
      </c>
      <c r="C12" s="1157"/>
      <c r="D12" s="1158">
        <v>1</v>
      </c>
      <c r="E12" s="1159" t="s">
        <v>1529</v>
      </c>
      <c r="F12" s="1120"/>
      <c r="G12" s="1105">
        <v>0</v>
      </c>
      <c r="H12" s="358"/>
      <c r="I12" s="250"/>
      <c r="J12" s="395" t="s">
        <v>520</v>
      </c>
      <c r="K12" s="735"/>
      <c r="L12" s="266"/>
      <c r="M12" s="831">
        <f>mergeValue(H12)</f>
        <v>0</v>
      </c>
      <c r="N12" s="1010"/>
      <c r="O12" s="1010"/>
      <c r="P12" s="831" t="str">
        <f>IF(ISERROR(MATCH(Q12,MODesc,0)),"n","y")</f>
        <v>n</v>
      </c>
      <c r="Q12" s="1010" t="s">
        <v>1529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7"/>
      <c r="D13" s="1158"/>
      <c r="E13" s="1160"/>
      <c r="F13" s="1161"/>
      <c r="G13" s="1158">
        <v>1</v>
      </c>
      <c r="H13" s="1155" t="s">
        <v>901</v>
      </c>
      <c r="I13" s="250"/>
      <c r="J13" s="395" t="s">
        <v>520</v>
      </c>
      <c r="K13" s="735"/>
      <c r="L13" s="266"/>
      <c r="M13" s="831" t="str">
        <f>mergeValue(H13)</f>
        <v>Город-курорт Ессентуки</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7"/>
      <c r="D14" s="1158"/>
      <c r="E14" s="1160"/>
      <c r="F14" s="1162"/>
      <c r="G14" s="1158"/>
      <c r="H14" s="1156"/>
      <c r="I14" s="1127"/>
      <c r="J14" s="1105">
        <v>1</v>
      </c>
      <c r="K14" s="1119" t="s">
        <v>901</v>
      </c>
      <c r="L14" s="247" t="s">
        <v>902</v>
      </c>
      <c r="M14" s="831" t="str">
        <f>mergeValue(H14)</f>
        <v>Город-курорт Ессентуки</v>
      </c>
      <c r="N14" s="1010"/>
      <c r="O14" s="1010"/>
      <c r="P14" s="1010"/>
      <c r="Q14" s="1010"/>
      <c r="R14" s="831" t="str">
        <f>K14&amp;" ("&amp;L14&amp;")"</f>
        <v>Город-курорт Ессентуки (07710000)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7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1178</v>
      </c>
      <c r="B1" s="5" t="s">
        <v>1194</v>
      </c>
      <c r="C1" s="5" t="s">
        <v>1195</v>
      </c>
      <c r="D1" s="5" t="s">
        <v>1196</v>
      </c>
      <c r="E1" s="5" t="s">
        <v>1197</v>
      </c>
      <c r="F1" s="5" t="s">
        <v>1198</v>
      </c>
      <c r="G1" s="5" t="s">
        <v>1199</v>
      </c>
      <c r="H1" s="5" t="s">
        <v>1200</v>
      </c>
      <c r="I1" s="5" t="s">
        <v>1201</v>
      </c>
    </row>
    <row r="2" spans="1:10">
      <c r="A2" s="5">
        <v>1</v>
      </c>
      <c r="B2" s="5" t="s">
        <v>1202</v>
      </c>
      <c r="C2" s="5" t="s">
        <v>160</v>
      </c>
      <c r="D2" s="5" t="s">
        <v>1203</v>
      </c>
      <c r="E2" s="5" t="s">
        <v>1204</v>
      </c>
      <c r="F2" s="5" t="s">
        <v>1205</v>
      </c>
      <c r="G2" s="5" t="s">
        <v>1206</v>
      </c>
      <c r="H2" s="5" t="s">
        <v>1207</v>
      </c>
      <c r="J2" s="5" t="s">
        <v>1517</v>
      </c>
    </row>
    <row r="3" spans="1:10">
      <c r="A3" s="5">
        <v>2</v>
      </c>
      <c r="B3" s="5" t="s">
        <v>1202</v>
      </c>
      <c r="C3" s="5" t="s">
        <v>160</v>
      </c>
      <c r="D3" s="5" t="s">
        <v>1208</v>
      </c>
      <c r="E3" s="5" t="s">
        <v>1209</v>
      </c>
      <c r="F3" s="5" t="s">
        <v>1210</v>
      </c>
      <c r="G3" s="5" t="s">
        <v>1211</v>
      </c>
      <c r="H3" s="5" t="s">
        <v>1212</v>
      </c>
      <c r="J3" s="5" t="s">
        <v>1517</v>
      </c>
    </row>
    <row r="4" spans="1:10">
      <c r="A4" s="5">
        <v>3</v>
      </c>
      <c r="B4" s="5" t="s">
        <v>1202</v>
      </c>
      <c r="C4" s="5" t="s">
        <v>160</v>
      </c>
      <c r="D4" s="5" t="s">
        <v>1213</v>
      </c>
      <c r="E4" s="5" t="s">
        <v>1214</v>
      </c>
      <c r="F4" s="5" t="s">
        <v>1215</v>
      </c>
      <c r="G4" s="5" t="s">
        <v>1216</v>
      </c>
      <c r="J4" s="5" t="s">
        <v>1517</v>
      </c>
    </row>
    <row r="5" spans="1:10">
      <c r="A5" s="5">
        <v>4</v>
      </c>
      <c r="B5" s="5" t="s">
        <v>1202</v>
      </c>
      <c r="C5" s="5" t="s">
        <v>160</v>
      </c>
      <c r="D5" s="5" t="s">
        <v>1217</v>
      </c>
      <c r="E5" s="5" t="s">
        <v>1218</v>
      </c>
      <c r="F5" s="5" t="s">
        <v>1219</v>
      </c>
      <c r="G5" s="5" t="s">
        <v>1220</v>
      </c>
      <c r="J5" s="5" t="s">
        <v>1517</v>
      </c>
    </row>
    <row r="6" spans="1:10">
      <c r="A6" s="5">
        <v>5</v>
      </c>
      <c r="B6" s="5" t="s">
        <v>1202</v>
      </c>
      <c r="C6" s="5" t="s">
        <v>160</v>
      </c>
      <c r="D6" s="5" t="s">
        <v>1221</v>
      </c>
      <c r="E6" s="5" t="s">
        <v>1222</v>
      </c>
      <c r="F6" s="5" t="s">
        <v>1223</v>
      </c>
      <c r="G6" s="5" t="s">
        <v>1224</v>
      </c>
      <c r="H6" s="5" t="s">
        <v>1225</v>
      </c>
      <c r="J6" s="5" t="s">
        <v>1517</v>
      </c>
    </row>
    <row r="7" spans="1:10">
      <c r="A7" s="5">
        <v>6</v>
      </c>
      <c r="B7" s="5" t="s">
        <v>1202</v>
      </c>
      <c r="C7" s="5" t="s">
        <v>160</v>
      </c>
      <c r="D7" s="5" t="s">
        <v>1226</v>
      </c>
      <c r="E7" s="5" t="s">
        <v>1227</v>
      </c>
      <c r="F7" s="5" t="s">
        <v>1228</v>
      </c>
      <c r="G7" s="5" t="s">
        <v>1229</v>
      </c>
      <c r="H7" s="5" t="s">
        <v>1230</v>
      </c>
      <c r="J7" s="5" t="s">
        <v>1517</v>
      </c>
    </row>
    <row r="8" spans="1:10">
      <c r="A8" s="5">
        <v>7</v>
      </c>
      <c r="B8" s="5" t="s">
        <v>1202</v>
      </c>
      <c r="C8" s="5" t="s">
        <v>160</v>
      </c>
      <c r="D8" s="5" t="s">
        <v>1231</v>
      </c>
      <c r="E8" s="5" t="s">
        <v>1232</v>
      </c>
      <c r="F8" s="5" t="s">
        <v>1233</v>
      </c>
      <c r="G8" s="5" t="s">
        <v>1206</v>
      </c>
      <c r="J8" s="5" t="s">
        <v>1517</v>
      </c>
    </row>
    <row r="9" spans="1:10">
      <c r="A9" s="5">
        <v>8</v>
      </c>
      <c r="B9" s="5" t="s">
        <v>1202</v>
      </c>
      <c r="C9" s="5" t="s">
        <v>160</v>
      </c>
      <c r="D9" s="5" t="s">
        <v>1234</v>
      </c>
      <c r="E9" s="5" t="s">
        <v>1235</v>
      </c>
      <c r="F9" s="5" t="s">
        <v>1236</v>
      </c>
      <c r="G9" s="5" t="s">
        <v>1237</v>
      </c>
      <c r="H9" s="5" t="s">
        <v>1238</v>
      </c>
      <c r="J9" s="5" t="s">
        <v>1517</v>
      </c>
    </row>
    <row r="10" spans="1:10">
      <c r="A10" s="5">
        <v>9</v>
      </c>
      <c r="B10" s="5" t="s">
        <v>1202</v>
      </c>
      <c r="C10" s="5" t="s">
        <v>160</v>
      </c>
      <c r="D10" s="5" t="s">
        <v>1239</v>
      </c>
      <c r="E10" s="5" t="s">
        <v>1240</v>
      </c>
      <c r="F10" s="5" t="s">
        <v>1241</v>
      </c>
      <c r="G10" s="5" t="s">
        <v>1242</v>
      </c>
      <c r="H10" s="5" t="s">
        <v>1243</v>
      </c>
      <c r="J10" s="5" t="s">
        <v>1517</v>
      </c>
    </row>
    <row r="11" spans="1:10">
      <c r="A11" s="5">
        <v>10</v>
      </c>
      <c r="B11" s="5" t="s">
        <v>1202</v>
      </c>
      <c r="C11" s="5" t="s">
        <v>160</v>
      </c>
      <c r="D11" s="5" t="s">
        <v>1244</v>
      </c>
      <c r="E11" s="5" t="s">
        <v>1245</v>
      </c>
      <c r="F11" s="5" t="s">
        <v>1246</v>
      </c>
      <c r="G11" s="5" t="s">
        <v>1247</v>
      </c>
      <c r="H11" s="5" t="s">
        <v>1248</v>
      </c>
      <c r="J11" s="5" t="s">
        <v>1517</v>
      </c>
    </row>
    <row r="12" spans="1:10">
      <c r="A12" s="5">
        <v>11</v>
      </c>
      <c r="B12" s="5" t="s">
        <v>1202</v>
      </c>
      <c r="C12" s="5" t="s">
        <v>160</v>
      </c>
      <c r="D12" s="5" t="s">
        <v>1249</v>
      </c>
      <c r="E12" s="5" t="s">
        <v>1250</v>
      </c>
      <c r="F12" s="5" t="s">
        <v>1251</v>
      </c>
      <c r="G12" s="5" t="s">
        <v>1252</v>
      </c>
      <c r="J12" s="5" t="s">
        <v>1517</v>
      </c>
    </row>
    <row r="13" spans="1:10">
      <c r="A13" s="5">
        <v>12</v>
      </c>
      <c r="B13" s="5" t="s">
        <v>1202</v>
      </c>
      <c r="C13" s="5" t="s">
        <v>160</v>
      </c>
      <c r="D13" s="5" t="s">
        <v>1253</v>
      </c>
      <c r="E13" s="5" t="s">
        <v>1254</v>
      </c>
      <c r="F13" s="5" t="s">
        <v>1255</v>
      </c>
      <c r="G13" s="5" t="s">
        <v>1256</v>
      </c>
      <c r="H13" s="5" t="s">
        <v>1257</v>
      </c>
      <c r="J13" s="5" t="s">
        <v>1517</v>
      </c>
    </row>
    <row r="14" spans="1:10">
      <c r="A14" s="5">
        <v>13</v>
      </c>
      <c r="B14" s="5" t="s">
        <v>1202</v>
      </c>
      <c r="C14" s="5" t="s">
        <v>160</v>
      </c>
      <c r="D14" s="5" t="s">
        <v>1258</v>
      </c>
      <c r="E14" s="5" t="s">
        <v>1259</v>
      </c>
      <c r="F14" s="5" t="s">
        <v>1260</v>
      </c>
      <c r="G14" s="5" t="s">
        <v>1224</v>
      </c>
      <c r="H14" s="5" t="s">
        <v>1261</v>
      </c>
      <c r="J14" s="5" t="s">
        <v>1517</v>
      </c>
    </row>
    <row r="15" spans="1:10">
      <c r="A15" s="5">
        <v>14</v>
      </c>
      <c r="B15" s="5" t="s">
        <v>1202</v>
      </c>
      <c r="C15" s="5" t="s">
        <v>160</v>
      </c>
      <c r="D15" s="5" t="s">
        <v>1262</v>
      </c>
      <c r="E15" s="5" t="s">
        <v>1263</v>
      </c>
      <c r="F15" s="5" t="s">
        <v>1264</v>
      </c>
      <c r="G15" s="5" t="s">
        <v>1211</v>
      </c>
      <c r="H15" s="5" t="s">
        <v>1265</v>
      </c>
      <c r="J15" s="5" t="s">
        <v>1517</v>
      </c>
    </row>
    <row r="16" spans="1:10">
      <c r="A16" s="5">
        <v>15</v>
      </c>
      <c r="B16" s="5" t="s">
        <v>1202</v>
      </c>
      <c r="C16" s="5" t="s">
        <v>160</v>
      </c>
      <c r="D16" s="5" t="s">
        <v>1266</v>
      </c>
      <c r="E16" s="5" t="s">
        <v>1267</v>
      </c>
      <c r="F16" s="5" t="s">
        <v>1268</v>
      </c>
      <c r="G16" s="5" t="s">
        <v>1242</v>
      </c>
      <c r="J16" s="5" t="s">
        <v>1517</v>
      </c>
    </row>
    <row r="17" spans="1:10">
      <c r="A17" s="5">
        <v>16</v>
      </c>
      <c r="B17" s="5" t="s">
        <v>1202</v>
      </c>
      <c r="C17" s="5" t="s">
        <v>160</v>
      </c>
      <c r="D17" s="5" t="s">
        <v>1269</v>
      </c>
      <c r="E17" s="5" t="s">
        <v>1270</v>
      </c>
      <c r="F17" s="5" t="s">
        <v>1271</v>
      </c>
      <c r="G17" s="5" t="s">
        <v>1272</v>
      </c>
      <c r="H17" s="5" t="s">
        <v>1273</v>
      </c>
      <c r="J17" s="5" t="s">
        <v>1517</v>
      </c>
    </row>
    <row r="18" spans="1:10">
      <c r="A18" s="5">
        <v>17</v>
      </c>
      <c r="B18" s="5" t="s">
        <v>1202</v>
      </c>
      <c r="C18" s="5" t="s">
        <v>160</v>
      </c>
      <c r="D18" s="5" t="s">
        <v>1274</v>
      </c>
      <c r="E18" s="5" t="s">
        <v>1275</v>
      </c>
      <c r="F18" s="5" t="s">
        <v>1276</v>
      </c>
      <c r="G18" s="5" t="s">
        <v>1237</v>
      </c>
      <c r="H18" s="5" t="s">
        <v>1277</v>
      </c>
      <c r="J18" s="5" t="s">
        <v>1517</v>
      </c>
    </row>
    <row r="19" spans="1:10">
      <c r="A19" s="5">
        <v>18</v>
      </c>
      <c r="B19" s="5" t="s">
        <v>1202</v>
      </c>
      <c r="C19" s="5" t="s">
        <v>160</v>
      </c>
      <c r="D19" s="5" t="s">
        <v>1278</v>
      </c>
      <c r="E19" s="5" t="s">
        <v>1279</v>
      </c>
      <c r="F19" s="5" t="s">
        <v>1280</v>
      </c>
      <c r="G19" s="5" t="s">
        <v>1237</v>
      </c>
      <c r="J19" s="5" t="s">
        <v>1517</v>
      </c>
    </row>
    <row r="20" spans="1:10">
      <c r="A20" s="5">
        <v>19</v>
      </c>
      <c r="B20" s="5" t="s">
        <v>1202</v>
      </c>
      <c r="C20" s="5" t="s">
        <v>160</v>
      </c>
      <c r="D20" s="5" t="s">
        <v>1281</v>
      </c>
      <c r="E20" s="5" t="s">
        <v>1282</v>
      </c>
      <c r="F20" s="5" t="s">
        <v>1283</v>
      </c>
      <c r="G20" s="5" t="s">
        <v>1284</v>
      </c>
      <c r="J20" s="5" t="s">
        <v>1517</v>
      </c>
    </row>
    <row r="21" spans="1:10">
      <c r="A21" s="5">
        <v>20</v>
      </c>
      <c r="B21" s="5" t="s">
        <v>1202</v>
      </c>
      <c r="C21" s="5" t="s">
        <v>160</v>
      </c>
      <c r="D21" s="5" t="s">
        <v>1285</v>
      </c>
      <c r="E21" s="5" t="s">
        <v>1286</v>
      </c>
      <c r="F21" s="5" t="s">
        <v>1287</v>
      </c>
      <c r="G21" s="5" t="s">
        <v>1288</v>
      </c>
      <c r="H21" s="5" t="s">
        <v>1289</v>
      </c>
      <c r="J21" s="5" t="s">
        <v>1517</v>
      </c>
    </row>
    <row r="22" spans="1:10">
      <c r="A22" s="5">
        <v>21</v>
      </c>
      <c r="B22" s="5" t="s">
        <v>1202</v>
      </c>
      <c r="C22" s="5" t="s">
        <v>160</v>
      </c>
      <c r="D22" s="5" t="s">
        <v>1290</v>
      </c>
      <c r="E22" s="5" t="s">
        <v>1291</v>
      </c>
      <c r="F22" s="5" t="s">
        <v>1292</v>
      </c>
      <c r="G22" s="5" t="s">
        <v>1293</v>
      </c>
      <c r="H22" s="5" t="s">
        <v>1294</v>
      </c>
      <c r="J22" s="5" t="s">
        <v>1517</v>
      </c>
    </row>
    <row r="23" spans="1:10">
      <c r="A23" s="5">
        <v>22</v>
      </c>
      <c r="B23" s="5" t="s">
        <v>1202</v>
      </c>
      <c r="C23" s="5" t="s">
        <v>160</v>
      </c>
      <c r="D23" s="5" t="s">
        <v>1295</v>
      </c>
      <c r="E23" s="5" t="s">
        <v>1296</v>
      </c>
      <c r="F23" s="5" t="s">
        <v>1297</v>
      </c>
      <c r="G23" s="5" t="s">
        <v>1293</v>
      </c>
      <c r="H23" s="5" t="s">
        <v>1298</v>
      </c>
      <c r="J23" s="5" t="s">
        <v>1517</v>
      </c>
    </row>
    <row r="24" spans="1:10">
      <c r="A24" s="5">
        <v>23</v>
      </c>
      <c r="B24" s="5" t="s">
        <v>1202</v>
      </c>
      <c r="C24" s="5" t="s">
        <v>160</v>
      </c>
      <c r="D24" s="5" t="s">
        <v>1299</v>
      </c>
      <c r="E24" s="5" t="s">
        <v>1300</v>
      </c>
      <c r="F24" s="5" t="s">
        <v>1301</v>
      </c>
      <c r="G24" s="5" t="s">
        <v>1293</v>
      </c>
      <c r="H24" s="5" t="s">
        <v>1302</v>
      </c>
      <c r="J24" s="5" t="s">
        <v>1517</v>
      </c>
    </row>
    <row r="25" spans="1:10">
      <c r="A25" s="5">
        <v>24</v>
      </c>
      <c r="B25" s="5" t="s">
        <v>1202</v>
      </c>
      <c r="C25" s="5" t="s">
        <v>160</v>
      </c>
      <c r="D25" s="5" t="s">
        <v>1303</v>
      </c>
      <c r="E25" s="5" t="s">
        <v>1304</v>
      </c>
      <c r="F25" s="5" t="s">
        <v>1305</v>
      </c>
      <c r="G25" s="5" t="s">
        <v>1211</v>
      </c>
      <c r="H25" s="5" t="s">
        <v>1306</v>
      </c>
      <c r="J25" s="5" t="s">
        <v>1517</v>
      </c>
    </row>
    <row r="26" spans="1:10">
      <c r="A26" s="5">
        <v>25</v>
      </c>
      <c r="B26" s="5" t="s">
        <v>1202</v>
      </c>
      <c r="C26" s="5" t="s">
        <v>160</v>
      </c>
      <c r="D26" s="5" t="s">
        <v>1307</v>
      </c>
      <c r="E26" s="5" t="s">
        <v>1308</v>
      </c>
      <c r="F26" s="5" t="s">
        <v>1309</v>
      </c>
      <c r="G26" s="5" t="s">
        <v>1211</v>
      </c>
      <c r="H26" s="5" t="s">
        <v>1310</v>
      </c>
      <c r="J26" s="5" t="s">
        <v>1517</v>
      </c>
    </row>
    <row r="27" spans="1:10">
      <c r="A27" s="5">
        <v>26</v>
      </c>
      <c r="B27" s="5" t="s">
        <v>1202</v>
      </c>
      <c r="C27" s="5" t="s">
        <v>160</v>
      </c>
      <c r="D27" s="5" t="s">
        <v>1311</v>
      </c>
      <c r="E27" s="5" t="s">
        <v>1312</v>
      </c>
      <c r="F27" s="5" t="s">
        <v>1313</v>
      </c>
      <c r="G27" s="5" t="s">
        <v>1314</v>
      </c>
      <c r="H27" s="5" t="s">
        <v>1315</v>
      </c>
      <c r="J27" s="5" t="s">
        <v>1517</v>
      </c>
    </row>
    <row r="28" spans="1:10">
      <c r="A28" s="5">
        <v>27</v>
      </c>
      <c r="B28" s="5" t="s">
        <v>1202</v>
      </c>
      <c r="C28" s="5" t="s">
        <v>160</v>
      </c>
      <c r="D28" s="5" t="s">
        <v>1316</v>
      </c>
      <c r="E28" s="5" t="s">
        <v>1317</v>
      </c>
      <c r="F28" s="5" t="s">
        <v>1318</v>
      </c>
      <c r="G28" s="5" t="s">
        <v>1319</v>
      </c>
      <c r="H28" s="5" t="s">
        <v>1320</v>
      </c>
      <c r="J28" s="5" t="s">
        <v>1517</v>
      </c>
    </row>
    <row r="29" spans="1:10">
      <c r="A29" s="5">
        <v>28</v>
      </c>
      <c r="B29" s="5" t="s">
        <v>1202</v>
      </c>
      <c r="C29" s="5" t="s">
        <v>160</v>
      </c>
      <c r="D29" s="5" t="s">
        <v>1321</v>
      </c>
      <c r="E29" s="5" t="s">
        <v>1322</v>
      </c>
      <c r="F29" s="5" t="s">
        <v>1323</v>
      </c>
      <c r="G29" s="5" t="s">
        <v>1324</v>
      </c>
      <c r="H29" s="5" t="s">
        <v>1325</v>
      </c>
      <c r="J29" s="5" t="s">
        <v>1517</v>
      </c>
    </row>
    <row r="30" spans="1:10">
      <c r="A30" s="5">
        <v>29</v>
      </c>
      <c r="B30" s="5" t="s">
        <v>1202</v>
      </c>
      <c r="C30" s="5" t="s">
        <v>160</v>
      </c>
      <c r="D30" s="5" t="s">
        <v>1326</v>
      </c>
      <c r="E30" s="5" t="s">
        <v>1327</v>
      </c>
      <c r="F30" s="5" t="s">
        <v>1328</v>
      </c>
      <c r="G30" s="5" t="s">
        <v>1329</v>
      </c>
      <c r="H30" s="5" t="s">
        <v>1330</v>
      </c>
      <c r="J30" s="5" t="s">
        <v>1517</v>
      </c>
    </row>
    <row r="31" spans="1:10">
      <c r="A31" s="5">
        <v>30</v>
      </c>
      <c r="B31" s="5" t="s">
        <v>1202</v>
      </c>
      <c r="C31" s="5" t="s">
        <v>160</v>
      </c>
      <c r="D31" s="5" t="s">
        <v>1331</v>
      </c>
      <c r="E31" s="5" t="s">
        <v>1332</v>
      </c>
      <c r="F31" s="5" t="s">
        <v>1333</v>
      </c>
      <c r="G31" s="5" t="s">
        <v>1334</v>
      </c>
      <c r="H31" s="5" t="s">
        <v>1335</v>
      </c>
      <c r="J31" s="5" t="s">
        <v>1517</v>
      </c>
    </row>
    <row r="32" spans="1:10">
      <c r="A32" s="5">
        <v>31</v>
      </c>
      <c r="B32" s="5" t="s">
        <v>1202</v>
      </c>
      <c r="C32" s="5" t="s">
        <v>160</v>
      </c>
      <c r="D32" s="5" t="s">
        <v>1336</v>
      </c>
      <c r="E32" s="5" t="s">
        <v>1337</v>
      </c>
      <c r="F32" s="5" t="s">
        <v>1338</v>
      </c>
      <c r="G32" s="5" t="s">
        <v>1256</v>
      </c>
      <c r="J32" s="5" t="s">
        <v>1517</v>
      </c>
    </row>
    <row r="33" spans="1:10">
      <c r="A33" s="5">
        <v>32</v>
      </c>
      <c r="B33" s="5" t="s">
        <v>1202</v>
      </c>
      <c r="C33" s="5" t="s">
        <v>160</v>
      </c>
      <c r="D33" s="5" t="s">
        <v>1339</v>
      </c>
      <c r="E33" s="5" t="s">
        <v>1340</v>
      </c>
      <c r="F33" s="5" t="s">
        <v>1341</v>
      </c>
      <c r="G33" s="5" t="s">
        <v>1342</v>
      </c>
      <c r="H33" s="5" t="s">
        <v>1343</v>
      </c>
      <c r="J33" s="5" t="s">
        <v>1517</v>
      </c>
    </row>
    <row r="34" spans="1:10">
      <c r="A34" s="5">
        <v>33</v>
      </c>
      <c r="B34" s="5" t="s">
        <v>1202</v>
      </c>
      <c r="C34" s="5" t="s">
        <v>160</v>
      </c>
      <c r="D34" s="5" t="s">
        <v>1344</v>
      </c>
      <c r="E34" s="5" t="s">
        <v>1345</v>
      </c>
      <c r="F34" s="5" t="s">
        <v>1346</v>
      </c>
      <c r="G34" s="5" t="s">
        <v>1347</v>
      </c>
      <c r="H34" s="5" t="s">
        <v>1348</v>
      </c>
      <c r="J34" s="5" t="s">
        <v>1517</v>
      </c>
    </row>
    <row r="35" spans="1:10">
      <c r="A35" s="5">
        <v>34</v>
      </c>
      <c r="B35" s="5" t="s">
        <v>1202</v>
      </c>
      <c r="C35" s="5" t="s">
        <v>160</v>
      </c>
      <c r="D35" s="5" t="s">
        <v>1349</v>
      </c>
      <c r="E35" s="5" t="s">
        <v>1350</v>
      </c>
      <c r="F35" s="5" t="s">
        <v>1351</v>
      </c>
      <c r="G35" s="5" t="s">
        <v>1352</v>
      </c>
      <c r="H35" s="5" t="s">
        <v>1353</v>
      </c>
      <c r="J35" s="5" t="s">
        <v>1517</v>
      </c>
    </row>
    <row r="36" spans="1:10">
      <c r="A36" s="5">
        <v>35</v>
      </c>
      <c r="B36" s="5" t="s">
        <v>1202</v>
      </c>
      <c r="C36" s="5" t="s">
        <v>160</v>
      </c>
      <c r="D36" s="5" t="s">
        <v>1354</v>
      </c>
      <c r="E36" s="5" t="s">
        <v>1355</v>
      </c>
      <c r="F36" s="5" t="s">
        <v>1356</v>
      </c>
      <c r="G36" s="5" t="s">
        <v>1357</v>
      </c>
      <c r="H36" s="5" t="s">
        <v>1358</v>
      </c>
      <c r="J36" s="5" t="s">
        <v>1517</v>
      </c>
    </row>
    <row r="37" spans="1:10">
      <c r="A37" s="5">
        <v>36</v>
      </c>
      <c r="B37" s="5" t="s">
        <v>1202</v>
      </c>
      <c r="C37" s="5" t="s">
        <v>160</v>
      </c>
      <c r="D37" s="5" t="s">
        <v>1359</v>
      </c>
      <c r="E37" s="5" t="s">
        <v>1360</v>
      </c>
      <c r="F37" s="5" t="s">
        <v>1361</v>
      </c>
      <c r="G37" s="5" t="s">
        <v>1362</v>
      </c>
      <c r="H37" s="5" t="s">
        <v>1363</v>
      </c>
      <c r="J37" s="5" t="s">
        <v>1517</v>
      </c>
    </row>
    <row r="38" spans="1:10">
      <c r="A38" s="5">
        <v>37</v>
      </c>
      <c r="B38" s="5" t="s">
        <v>1202</v>
      </c>
      <c r="C38" s="5" t="s">
        <v>160</v>
      </c>
      <c r="D38" s="5" t="s">
        <v>1364</v>
      </c>
      <c r="E38" s="5" t="s">
        <v>1365</v>
      </c>
      <c r="F38" s="5" t="s">
        <v>1366</v>
      </c>
      <c r="G38" s="5" t="s">
        <v>1206</v>
      </c>
      <c r="H38" s="5" t="s">
        <v>1367</v>
      </c>
      <c r="J38" s="5" t="s">
        <v>1517</v>
      </c>
    </row>
    <row r="39" spans="1:10">
      <c r="A39" s="5">
        <v>38</v>
      </c>
      <c r="B39" s="5" t="s">
        <v>1202</v>
      </c>
      <c r="C39" s="5" t="s">
        <v>160</v>
      </c>
      <c r="D39" s="5" t="s">
        <v>1368</v>
      </c>
      <c r="E39" s="5" t="s">
        <v>1369</v>
      </c>
      <c r="F39" s="5" t="s">
        <v>1370</v>
      </c>
      <c r="G39" s="5" t="s">
        <v>1224</v>
      </c>
      <c r="H39" s="5" t="s">
        <v>1371</v>
      </c>
      <c r="J39" s="5" t="s">
        <v>1517</v>
      </c>
    </row>
    <row r="40" spans="1:10">
      <c r="A40" s="5">
        <v>39</v>
      </c>
      <c r="B40" s="5" t="s">
        <v>1202</v>
      </c>
      <c r="C40" s="5" t="s">
        <v>160</v>
      </c>
      <c r="D40" s="5" t="s">
        <v>1372</v>
      </c>
      <c r="E40" s="5" t="s">
        <v>1373</v>
      </c>
      <c r="F40" s="5" t="s">
        <v>1215</v>
      </c>
      <c r="G40" s="5" t="s">
        <v>1374</v>
      </c>
      <c r="H40" s="5" t="s">
        <v>1375</v>
      </c>
      <c r="J40" s="5" t="s">
        <v>1517</v>
      </c>
    </row>
    <row r="41" spans="1:10">
      <c r="A41" s="5">
        <v>40</v>
      </c>
      <c r="B41" s="5" t="s">
        <v>1202</v>
      </c>
      <c r="C41" s="5" t="s">
        <v>160</v>
      </c>
      <c r="D41" s="5" t="s">
        <v>1376</v>
      </c>
      <c r="E41" s="5" t="s">
        <v>1377</v>
      </c>
      <c r="F41" s="5" t="s">
        <v>1378</v>
      </c>
      <c r="G41" s="5" t="s">
        <v>1379</v>
      </c>
      <c r="J41" s="5" t="s">
        <v>1517</v>
      </c>
    </row>
    <row r="42" spans="1:10">
      <c r="A42" s="5">
        <v>41</v>
      </c>
      <c r="B42" s="5" t="s">
        <v>1202</v>
      </c>
      <c r="C42" s="5" t="s">
        <v>160</v>
      </c>
      <c r="D42" s="5" t="s">
        <v>1380</v>
      </c>
      <c r="E42" s="5" t="s">
        <v>1381</v>
      </c>
      <c r="F42" s="5" t="s">
        <v>1382</v>
      </c>
      <c r="G42" s="5" t="s">
        <v>1379</v>
      </c>
      <c r="H42" s="5" t="s">
        <v>1383</v>
      </c>
      <c r="J42" s="5" t="s">
        <v>1517</v>
      </c>
    </row>
    <row r="43" spans="1:10">
      <c r="A43" s="5">
        <v>42</v>
      </c>
      <c r="B43" s="5" t="s">
        <v>1202</v>
      </c>
      <c r="C43" s="5" t="s">
        <v>160</v>
      </c>
      <c r="D43" s="5" t="s">
        <v>1384</v>
      </c>
      <c r="E43" s="5" t="s">
        <v>1385</v>
      </c>
      <c r="F43" s="5" t="s">
        <v>1386</v>
      </c>
      <c r="G43" s="5" t="s">
        <v>1387</v>
      </c>
      <c r="J43" s="5" t="s">
        <v>1517</v>
      </c>
    </row>
    <row r="44" spans="1:10">
      <c r="A44" s="5">
        <v>43</v>
      </c>
      <c r="B44" s="5" t="s">
        <v>1202</v>
      </c>
      <c r="C44" s="5" t="s">
        <v>160</v>
      </c>
      <c r="D44" s="5" t="s">
        <v>1388</v>
      </c>
      <c r="E44" s="5" t="s">
        <v>1389</v>
      </c>
      <c r="F44" s="5" t="s">
        <v>1390</v>
      </c>
      <c r="G44" s="5" t="s">
        <v>1391</v>
      </c>
      <c r="H44" s="5" t="s">
        <v>1392</v>
      </c>
      <c r="J44" s="5" t="s">
        <v>1517</v>
      </c>
    </row>
    <row r="45" spans="1:10">
      <c r="A45" s="5">
        <v>44</v>
      </c>
      <c r="B45" s="5" t="s">
        <v>1202</v>
      </c>
      <c r="C45" s="5" t="s">
        <v>160</v>
      </c>
      <c r="D45" s="5" t="s">
        <v>1393</v>
      </c>
      <c r="E45" s="5" t="s">
        <v>1394</v>
      </c>
      <c r="F45" s="5" t="s">
        <v>1395</v>
      </c>
      <c r="G45" s="5" t="s">
        <v>1396</v>
      </c>
      <c r="H45" s="5" t="s">
        <v>1397</v>
      </c>
      <c r="J45" s="5" t="s">
        <v>1517</v>
      </c>
    </row>
    <row r="46" spans="1:10">
      <c r="A46" s="5">
        <v>45</v>
      </c>
      <c r="B46" s="5" t="s">
        <v>1202</v>
      </c>
      <c r="C46" s="5" t="s">
        <v>160</v>
      </c>
      <c r="D46" s="5" t="s">
        <v>1398</v>
      </c>
      <c r="E46" s="5" t="s">
        <v>1399</v>
      </c>
      <c r="F46" s="5" t="s">
        <v>1400</v>
      </c>
      <c r="G46" s="5" t="s">
        <v>1401</v>
      </c>
      <c r="H46" s="5" t="s">
        <v>1402</v>
      </c>
      <c r="J46" s="5" t="s">
        <v>1517</v>
      </c>
    </row>
    <row r="47" spans="1:10">
      <c r="A47" s="5">
        <v>46</v>
      </c>
      <c r="B47" s="5" t="s">
        <v>1202</v>
      </c>
      <c r="C47" s="5" t="s">
        <v>160</v>
      </c>
      <c r="D47" s="5" t="s">
        <v>1403</v>
      </c>
      <c r="E47" s="5" t="s">
        <v>1404</v>
      </c>
      <c r="F47" s="5" t="s">
        <v>1405</v>
      </c>
      <c r="G47" s="5" t="s">
        <v>1256</v>
      </c>
      <c r="J47" s="5" t="s">
        <v>1517</v>
      </c>
    </row>
    <row r="48" spans="1:10">
      <c r="A48" s="5">
        <v>47</v>
      </c>
      <c r="B48" s="5" t="s">
        <v>1202</v>
      </c>
      <c r="C48" s="5" t="s">
        <v>160</v>
      </c>
      <c r="D48" s="5" t="s">
        <v>1406</v>
      </c>
      <c r="E48" s="5" t="s">
        <v>1407</v>
      </c>
      <c r="F48" s="5" t="s">
        <v>1408</v>
      </c>
      <c r="G48" s="5" t="s">
        <v>1247</v>
      </c>
      <c r="J48" s="5" t="s">
        <v>1517</v>
      </c>
    </row>
    <row r="49" spans="1:10">
      <c r="A49" s="5">
        <v>48</v>
      </c>
      <c r="B49" s="5" t="s">
        <v>1202</v>
      </c>
      <c r="C49" s="5" t="s">
        <v>160</v>
      </c>
      <c r="D49" s="5" t="s">
        <v>1409</v>
      </c>
      <c r="E49" s="5" t="s">
        <v>1410</v>
      </c>
      <c r="F49" s="5" t="s">
        <v>1411</v>
      </c>
      <c r="G49" s="5" t="s">
        <v>1211</v>
      </c>
      <c r="J49" s="5" t="s">
        <v>1517</v>
      </c>
    </row>
    <row r="50" spans="1:10">
      <c r="A50" s="5">
        <v>49</v>
      </c>
      <c r="B50" s="5" t="s">
        <v>1202</v>
      </c>
      <c r="C50" s="5" t="s">
        <v>160</v>
      </c>
      <c r="D50" s="5" t="s">
        <v>1412</v>
      </c>
      <c r="E50" s="5" t="s">
        <v>1413</v>
      </c>
      <c r="F50" s="5" t="s">
        <v>1414</v>
      </c>
      <c r="G50" s="5" t="s">
        <v>1237</v>
      </c>
      <c r="H50" s="5" t="s">
        <v>1415</v>
      </c>
      <c r="J50" s="5" t="s">
        <v>1517</v>
      </c>
    </row>
    <row r="51" spans="1:10">
      <c r="A51" s="5">
        <v>50</v>
      </c>
      <c r="B51" s="5" t="s">
        <v>1202</v>
      </c>
      <c r="C51" s="5" t="s">
        <v>160</v>
      </c>
      <c r="D51" s="5" t="s">
        <v>1416</v>
      </c>
      <c r="E51" s="5" t="s">
        <v>1417</v>
      </c>
      <c r="F51" s="5" t="s">
        <v>1418</v>
      </c>
      <c r="G51" s="5" t="s">
        <v>1419</v>
      </c>
      <c r="H51" s="5" t="s">
        <v>1420</v>
      </c>
      <c r="J51" s="5" t="s">
        <v>1517</v>
      </c>
    </row>
    <row r="52" spans="1:10">
      <c r="A52" s="5">
        <v>51</v>
      </c>
      <c r="B52" s="5" t="s">
        <v>1202</v>
      </c>
      <c r="C52" s="5" t="s">
        <v>160</v>
      </c>
      <c r="D52" s="5" t="s">
        <v>1421</v>
      </c>
      <c r="E52" s="5" t="s">
        <v>1422</v>
      </c>
      <c r="F52" s="5" t="s">
        <v>1423</v>
      </c>
      <c r="G52" s="5" t="s">
        <v>1211</v>
      </c>
      <c r="J52" s="5" t="s">
        <v>1517</v>
      </c>
    </row>
    <row r="53" spans="1:10">
      <c r="A53" s="5">
        <v>52</v>
      </c>
      <c r="B53" s="5" t="s">
        <v>1202</v>
      </c>
      <c r="C53" s="5" t="s">
        <v>160</v>
      </c>
      <c r="D53" s="5" t="s">
        <v>1424</v>
      </c>
      <c r="E53" s="5" t="s">
        <v>1425</v>
      </c>
      <c r="F53" s="5" t="s">
        <v>1426</v>
      </c>
      <c r="G53" s="5" t="s">
        <v>1342</v>
      </c>
      <c r="H53" s="5" t="s">
        <v>1427</v>
      </c>
      <c r="J53" s="5" t="s">
        <v>1517</v>
      </c>
    </row>
    <row r="54" spans="1:10">
      <c r="A54" s="5">
        <v>53</v>
      </c>
      <c r="B54" s="5" t="s">
        <v>1202</v>
      </c>
      <c r="C54" s="5" t="s">
        <v>160</v>
      </c>
      <c r="D54" s="5" t="s">
        <v>1428</v>
      </c>
      <c r="E54" s="5" t="s">
        <v>1429</v>
      </c>
      <c r="F54" s="5" t="s">
        <v>1430</v>
      </c>
      <c r="G54" s="5" t="s">
        <v>1211</v>
      </c>
      <c r="J54" s="5" t="s">
        <v>1517</v>
      </c>
    </row>
    <row r="55" spans="1:10">
      <c r="A55" s="5">
        <v>54</v>
      </c>
      <c r="B55" s="5" t="s">
        <v>1202</v>
      </c>
      <c r="C55" s="5" t="s">
        <v>160</v>
      </c>
      <c r="D55" s="5" t="s">
        <v>1431</v>
      </c>
      <c r="E55" s="5" t="s">
        <v>1432</v>
      </c>
      <c r="F55" s="5" t="s">
        <v>1433</v>
      </c>
      <c r="G55" s="5" t="s">
        <v>1242</v>
      </c>
      <c r="H55" s="5" t="s">
        <v>1434</v>
      </c>
      <c r="J55" s="5" t="s">
        <v>1517</v>
      </c>
    </row>
    <row r="56" spans="1:10">
      <c r="A56" s="5">
        <v>55</v>
      </c>
      <c r="B56" s="5" t="s">
        <v>1202</v>
      </c>
      <c r="C56" s="5" t="s">
        <v>160</v>
      </c>
      <c r="D56" s="5" t="s">
        <v>1435</v>
      </c>
      <c r="E56" s="5" t="s">
        <v>1436</v>
      </c>
      <c r="F56" s="5" t="s">
        <v>1437</v>
      </c>
      <c r="G56" s="5" t="s">
        <v>1206</v>
      </c>
      <c r="H56" s="5" t="s">
        <v>1438</v>
      </c>
      <c r="J56" s="5" t="s">
        <v>1517</v>
      </c>
    </row>
    <row r="57" spans="1:10">
      <c r="A57" s="5">
        <v>56</v>
      </c>
      <c r="B57" s="5" t="s">
        <v>1202</v>
      </c>
      <c r="C57" s="5" t="s">
        <v>160</v>
      </c>
      <c r="D57" s="5" t="s">
        <v>1439</v>
      </c>
      <c r="E57" s="5" t="s">
        <v>1440</v>
      </c>
      <c r="F57" s="5" t="s">
        <v>1441</v>
      </c>
      <c r="G57" s="5" t="s">
        <v>1342</v>
      </c>
      <c r="H57" s="5" t="s">
        <v>1442</v>
      </c>
      <c r="J57" s="5" t="s">
        <v>1517</v>
      </c>
    </row>
    <row r="58" spans="1:10">
      <c r="A58" s="5">
        <v>57</v>
      </c>
      <c r="B58" s="5" t="s">
        <v>1202</v>
      </c>
      <c r="C58" s="5" t="s">
        <v>160</v>
      </c>
      <c r="D58" s="5" t="s">
        <v>1443</v>
      </c>
      <c r="E58" s="5" t="s">
        <v>1444</v>
      </c>
      <c r="F58" s="5" t="s">
        <v>1445</v>
      </c>
      <c r="G58" s="5" t="s">
        <v>1446</v>
      </c>
      <c r="H58" s="5" t="s">
        <v>1447</v>
      </c>
      <c r="J58" s="5" t="s">
        <v>1517</v>
      </c>
    </row>
    <row r="59" spans="1:10">
      <c r="A59" s="5">
        <v>58</v>
      </c>
      <c r="B59" s="5" t="s">
        <v>1202</v>
      </c>
      <c r="C59" s="5" t="s">
        <v>160</v>
      </c>
      <c r="D59" s="5" t="s">
        <v>1448</v>
      </c>
      <c r="E59" s="5" t="s">
        <v>1449</v>
      </c>
      <c r="F59" s="5" t="s">
        <v>1450</v>
      </c>
      <c r="G59" s="5" t="s">
        <v>1284</v>
      </c>
      <c r="H59" s="5" t="s">
        <v>1451</v>
      </c>
      <c r="J59" s="5" t="s">
        <v>1517</v>
      </c>
    </row>
    <row r="60" spans="1:10">
      <c r="A60" s="5">
        <v>59</v>
      </c>
      <c r="B60" s="5" t="s">
        <v>1202</v>
      </c>
      <c r="C60" s="5" t="s">
        <v>160</v>
      </c>
      <c r="D60" s="5" t="s">
        <v>1452</v>
      </c>
      <c r="E60" s="5" t="s">
        <v>1453</v>
      </c>
      <c r="F60" s="5" t="s">
        <v>1454</v>
      </c>
      <c r="G60" s="5" t="s">
        <v>1379</v>
      </c>
      <c r="H60" s="5" t="s">
        <v>1455</v>
      </c>
      <c r="J60" s="5" t="s">
        <v>1517</v>
      </c>
    </row>
    <row r="61" spans="1:10">
      <c r="A61" s="5">
        <v>60</v>
      </c>
      <c r="B61" s="5" t="s">
        <v>1202</v>
      </c>
      <c r="C61" s="5" t="s">
        <v>160</v>
      </c>
      <c r="D61" s="5" t="s">
        <v>1456</v>
      </c>
      <c r="E61" s="5" t="s">
        <v>1457</v>
      </c>
      <c r="F61" s="5" t="s">
        <v>1458</v>
      </c>
      <c r="G61" s="5" t="s">
        <v>1459</v>
      </c>
      <c r="H61" s="5" t="s">
        <v>1460</v>
      </c>
      <c r="J61" s="5" t="s">
        <v>1517</v>
      </c>
    </row>
    <row r="62" spans="1:10">
      <c r="A62" s="5">
        <v>61</v>
      </c>
      <c r="B62" s="5" t="s">
        <v>1202</v>
      </c>
      <c r="C62" s="5" t="s">
        <v>160</v>
      </c>
      <c r="D62" s="5" t="s">
        <v>1461</v>
      </c>
      <c r="E62" s="5" t="s">
        <v>1462</v>
      </c>
      <c r="F62" s="5" t="s">
        <v>1463</v>
      </c>
      <c r="G62" s="5" t="s">
        <v>1419</v>
      </c>
      <c r="H62" s="5" t="s">
        <v>1464</v>
      </c>
      <c r="J62" s="5" t="s">
        <v>1517</v>
      </c>
    </row>
    <row r="63" spans="1:10">
      <c r="A63" s="5">
        <v>62</v>
      </c>
      <c r="B63" s="5" t="s">
        <v>1202</v>
      </c>
      <c r="C63" s="5" t="s">
        <v>160</v>
      </c>
      <c r="D63" s="5" t="s">
        <v>1465</v>
      </c>
      <c r="E63" s="5" t="s">
        <v>1466</v>
      </c>
      <c r="F63" s="5" t="s">
        <v>1467</v>
      </c>
      <c r="G63" s="5" t="s">
        <v>1419</v>
      </c>
      <c r="H63" s="5" t="s">
        <v>1468</v>
      </c>
      <c r="J63" s="5" t="s">
        <v>1517</v>
      </c>
    </row>
    <row r="64" spans="1:10">
      <c r="A64" s="5">
        <v>63</v>
      </c>
      <c r="B64" s="5" t="s">
        <v>1202</v>
      </c>
      <c r="C64" s="5" t="s">
        <v>160</v>
      </c>
      <c r="D64" s="5" t="s">
        <v>1469</v>
      </c>
      <c r="E64" s="5" t="s">
        <v>1470</v>
      </c>
      <c r="F64" s="5" t="s">
        <v>1471</v>
      </c>
      <c r="G64" s="5" t="s">
        <v>1237</v>
      </c>
      <c r="J64" s="5" t="s">
        <v>1517</v>
      </c>
    </row>
    <row r="65" spans="1:10">
      <c r="A65" s="5">
        <v>64</v>
      </c>
      <c r="B65" s="5" t="s">
        <v>1202</v>
      </c>
      <c r="C65" s="5" t="s">
        <v>160</v>
      </c>
      <c r="D65" s="5" t="s">
        <v>1472</v>
      </c>
      <c r="E65" s="5" t="s">
        <v>1473</v>
      </c>
      <c r="F65" s="5" t="s">
        <v>1474</v>
      </c>
      <c r="G65" s="5" t="s">
        <v>1475</v>
      </c>
      <c r="H65" s="5" t="s">
        <v>1476</v>
      </c>
      <c r="J65" s="5" t="s">
        <v>1517</v>
      </c>
    </row>
    <row r="66" spans="1:10">
      <c r="A66" s="5">
        <v>65</v>
      </c>
      <c r="B66" s="5" t="s">
        <v>1202</v>
      </c>
      <c r="C66" s="5" t="s">
        <v>160</v>
      </c>
      <c r="D66" s="5" t="s">
        <v>1477</v>
      </c>
      <c r="E66" s="5" t="s">
        <v>1478</v>
      </c>
      <c r="F66" s="5" t="s">
        <v>1479</v>
      </c>
      <c r="G66" s="5" t="s">
        <v>1480</v>
      </c>
      <c r="H66" s="5" t="s">
        <v>1481</v>
      </c>
      <c r="J66" s="5" t="s">
        <v>1517</v>
      </c>
    </row>
    <row r="67" spans="1:10">
      <c r="A67" s="5">
        <v>66</v>
      </c>
      <c r="B67" s="5" t="s">
        <v>1202</v>
      </c>
      <c r="C67" s="5" t="s">
        <v>160</v>
      </c>
      <c r="D67" s="5" t="s">
        <v>1482</v>
      </c>
      <c r="E67" s="5" t="s">
        <v>1483</v>
      </c>
      <c r="F67" s="5" t="s">
        <v>1484</v>
      </c>
      <c r="G67" s="5" t="s">
        <v>1485</v>
      </c>
      <c r="J67" s="5" t="s">
        <v>1517</v>
      </c>
    </row>
    <row r="68" spans="1:10">
      <c r="A68" s="5">
        <v>67</v>
      </c>
      <c r="B68" s="5" t="s">
        <v>1202</v>
      </c>
      <c r="C68" s="5" t="s">
        <v>160</v>
      </c>
      <c r="D68" s="5" t="s">
        <v>1486</v>
      </c>
      <c r="E68" s="5" t="s">
        <v>1487</v>
      </c>
      <c r="F68" s="5" t="s">
        <v>1488</v>
      </c>
      <c r="G68" s="5" t="s">
        <v>1489</v>
      </c>
      <c r="H68" s="5" t="s">
        <v>1490</v>
      </c>
      <c r="J68" s="5" t="s">
        <v>1517</v>
      </c>
    </row>
    <row r="69" spans="1:10">
      <c r="A69" s="5">
        <v>68</v>
      </c>
      <c r="B69" s="5" t="s">
        <v>1202</v>
      </c>
      <c r="C69" s="5" t="s">
        <v>160</v>
      </c>
      <c r="D69" s="5" t="s">
        <v>1491</v>
      </c>
      <c r="E69" s="5" t="s">
        <v>1492</v>
      </c>
      <c r="F69" s="5" t="s">
        <v>1493</v>
      </c>
      <c r="G69" s="5" t="s">
        <v>1494</v>
      </c>
      <c r="J69" s="5" t="s">
        <v>1517</v>
      </c>
    </row>
    <row r="70" spans="1:10">
      <c r="A70" s="5">
        <v>69</v>
      </c>
      <c r="B70" s="5" t="s">
        <v>1202</v>
      </c>
      <c r="C70" s="5" t="s">
        <v>160</v>
      </c>
      <c r="D70" s="5" t="s">
        <v>1495</v>
      </c>
      <c r="E70" s="5" t="s">
        <v>1496</v>
      </c>
      <c r="F70" s="5" t="s">
        <v>1497</v>
      </c>
      <c r="G70" s="5" t="s">
        <v>1498</v>
      </c>
      <c r="H70" s="5" t="s">
        <v>1310</v>
      </c>
      <c r="J70" s="5" t="s">
        <v>1517</v>
      </c>
    </row>
    <row r="71" spans="1:10">
      <c r="A71" s="5">
        <v>70</v>
      </c>
      <c r="B71" s="5" t="s">
        <v>1202</v>
      </c>
      <c r="C71" s="5" t="s">
        <v>160</v>
      </c>
      <c r="D71" s="5" t="s">
        <v>1499</v>
      </c>
      <c r="E71" s="5" t="s">
        <v>1500</v>
      </c>
      <c r="F71" s="5" t="s">
        <v>1501</v>
      </c>
      <c r="G71" s="5" t="s">
        <v>1502</v>
      </c>
      <c r="J71" s="5" t="s">
        <v>1517</v>
      </c>
    </row>
    <row r="72" spans="1:10">
      <c r="A72" s="5">
        <v>71</v>
      </c>
      <c r="B72" s="5" t="s">
        <v>1202</v>
      </c>
      <c r="C72" s="5" t="s">
        <v>160</v>
      </c>
      <c r="D72" s="5" t="s">
        <v>1503</v>
      </c>
      <c r="E72" s="5" t="s">
        <v>1504</v>
      </c>
      <c r="F72" s="5" t="s">
        <v>1505</v>
      </c>
      <c r="G72" s="5" t="s">
        <v>1506</v>
      </c>
      <c r="H72" s="5" t="s">
        <v>1507</v>
      </c>
      <c r="J72" s="5" t="s">
        <v>1517</v>
      </c>
    </row>
    <row r="73" spans="1:10">
      <c r="A73" s="5">
        <v>72</v>
      </c>
      <c r="B73" s="5" t="s">
        <v>1202</v>
      </c>
      <c r="C73" s="5" t="s">
        <v>160</v>
      </c>
      <c r="D73" s="5" t="s">
        <v>1508</v>
      </c>
      <c r="E73" s="5" t="s">
        <v>1509</v>
      </c>
      <c r="F73" s="5" t="s">
        <v>1510</v>
      </c>
      <c r="G73" s="5" t="s">
        <v>1252</v>
      </c>
      <c r="H73" s="5" t="s">
        <v>1511</v>
      </c>
      <c r="J73" s="5" t="s">
        <v>1517</v>
      </c>
    </row>
    <row r="74" spans="1:10">
      <c r="A74" s="5">
        <v>73</v>
      </c>
      <c r="B74" s="5" t="s">
        <v>1202</v>
      </c>
      <c r="C74" s="5" t="s">
        <v>160</v>
      </c>
      <c r="D74" s="5" t="s">
        <v>1512</v>
      </c>
      <c r="E74" s="5" t="s">
        <v>1513</v>
      </c>
      <c r="F74" s="5" t="s">
        <v>1215</v>
      </c>
      <c r="G74" s="5" t="s">
        <v>1498</v>
      </c>
      <c r="J74" s="5" t="s">
        <v>1517</v>
      </c>
    </row>
    <row r="75" spans="1:10">
      <c r="A75" s="5">
        <v>74</v>
      </c>
      <c r="B75" s="5" t="s">
        <v>1202</v>
      </c>
      <c r="C75" s="5" t="s">
        <v>160</v>
      </c>
      <c r="D75" s="5" t="s">
        <v>1514</v>
      </c>
      <c r="E75" s="5" t="s">
        <v>1515</v>
      </c>
      <c r="F75" s="5" t="s">
        <v>1467</v>
      </c>
      <c r="G75" s="5" t="s">
        <v>1516</v>
      </c>
      <c r="H75" s="5" t="s">
        <v>1468</v>
      </c>
      <c r="J75" s="5" t="s">
        <v>1517</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5"/>
  <sheetViews>
    <sheetView showGridLines="0" topLeftCell="D4" zoomScaleNormal="100" workbookViewId="0">
      <selection activeCell="E21" sqref="E21:E25"/>
    </sheetView>
  </sheetViews>
  <sheetFormatPr defaultRowHeight="11.25"/>
  <cols>
    <col min="1" max="2" width="3.7109375" style="210" hidden="1" customWidth="1"/>
    <col min="3" max="3" width="3.7109375" style="102" bestFit="1" customWidth="1"/>
    <col min="4" max="4" width="6.140625" style="102" customWidth="1"/>
    <col min="5" max="5" width="27.85546875" style="102" customWidth="1"/>
    <col min="6" max="6" width="30.42578125" style="102" customWidth="1"/>
    <col min="7" max="7" width="8.5703125" style="102" customWidth="1"/>
    <col min="8" max="8" width="3.7109375" style="102" customWidth="1"/>
    <col min="9" max="9" width="5.42578125" style="102" customWidth="1"/>
    <col min="10" max="10" width="34.140625" style="102" customWidth="1"/>
    <col min="11" max="12" width="3.7109375" style="102" customWidth="1"/>
    <col min="13" max="13" width="4.140625" style="102" customWidth="1"/>
    <col min="14" max="14" width="9.140625" style="102" customWidth="1"/>
    <col min="15" max="16" width="3.7109375" style="102" customWidth="1"/>
    <col min="17" max="17" width="5.7109375" style="102" customWidth="1"/>
    <col min="18" max="18" width="10.42578125" style="102" customWidth="1"/>
    <col min="19" max="20" width="3.7109375" style="535" customWidth="1"/>
    <col min="21" max="21" width="5.7109375" style="535" customWidth="1"/>
    <col min="22" max="22" width="13.28515625" style="535" customWidth="1"/>
    <col min="23" max="23" width="22.14062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45.75" customHeight="1">
      <c r="A5" s="211"/>
      <c r="B5" s="211"/>
      <c r="D5" s="1167" t="s">
        <v>713</v>
      </c>
      <c r="E5" s="1168"/>
      <c r="F5" s="1168"/>
      <c r="G5" s="1168"/>
      <c r="H5" s="1168"/>
      <c r="I5" s="1168"/>
      <c r="J5" s="1169"/>
      <c r="K5" s="437"/>
      <c r="L5" s="176"/>
      <c r="M5" s="176"/>
      <c r="N5" s="176"/>
      <c r="O5" s="176"/>
      <c r="P5" s="176"/>
      <c r="Q5" s="176"/>
      <c r="R5" s="176"/>
      <c r="S5" s="569"/>
      <c r="T5" s="569"/>
      <c r="U5" s="569"/>
      <c r="V5" s="569"/>
      <c r="W5" s="176"/>
    </row>
    <row r="6" spans="1:24" s="470" customFormat="1" ht="3" customHeight="1">
      <c r="A6" s="312"/>
      <c r="B6" s="312"/>
      <c r="D6" s="1199"/>
      <c r="E6" s="1200"/>
      <c r="F6" s="1200"/>
      <c r="G6" s="1200"/>
      <c r="H6" s="1200"/>
      <c r="I6" s="1200"/>
      <c r="J6" s="1201"/>
      <c r="S6" s="647"/>
      <c r="T6" s="647"/>
      <c r="U6" s="647"/>
      <c r="V6" s="647"/>
    </row>
    <row r="7" spans="1:24" s="470" customFormat="1" ht="5.25" hidden="1" customHeight="1">
      <c r="A7" s="312"/>
      <c r="B7" s="312"/>
      <c r="E7" s="1202"/>
      <c r="F7" s="1202"/>
      <c r="G7" s="1194"/>
      <c r="H7" s="1194"/>
      <c r="I7" s="1194"/>
      <c r="J7" s="1194"/>
      <c r="S7" s="647"/>
      <c r="T7" s="647"/>
      <c r="U7" s="647"/>
      <c r="V7" s="647"/>
    </row>
    <row r="8" spans="1:24" s="470" customFormat="1" ht="5.25" hidden="1" customHeight="1">
      <c r="A8" s="312"/>
      <c r="B8" s="312"/>
      <c r="E8" s="1202"/>
      <c r="F8" s="1202"/>
      <c r="G8" s="1194"/>
      <c r="H8" s="1194"/>
      <c r="I8" s="1194"/>
      <c r="J8" s="1194"/>
      <c r="S8" s="647"/>
      <c r="T8" s="647"/>
      <c r="U8" s="647"/>
      <c r="V8" s="647"/>
    </row>
    <row r="9" spans="1:24" s="470" customFormat="1" ht="5.25" hidden="1" customHeight="1">
      <c r="A9" s="312"/>
      <c r="B9" s="312"/>
      <c r="E9" s="1202"/>
      <c r="F9" s="1202"/>
      <c r="G9" s="1194"/>
      <c r="H9" s="1194"/>
      <c r="I9" s="1194"/>
      <c r="J9" s="1194"/>
      <c r="S9" s="647"/>
      <c r="T9" s="647"/>
      <c r="U9" s="647"/>
      <c r="V9" s="647"/>
    </row>
    <row r="10" spans="1:24" s="647" customFormat="1" ht="5.25" hidden="1">
      <c r="A10" s="312"/>
      <c r="B10" s="312"/>
      <c r="E10" s="1203"/>
      <c r="F10" s="1203"/>
      <c r="G10" s="842"/>
      <c r="H10" s="466"/>
      <c r="I10" s="795"/>
      <c r="J10" s="795"/>
    </row>
    <row r="11" spans="1:24" s="159" customFormat="1" ht="18.75" hidden="1" customHeight="1">
      <c r="A11" s="312"/>
      <c r="B11" s="312"/>
      <c r="D11" s="152"/>
      <c r="E11" s="1204" t="s">
        <v>720</v>
      </c>
      <c r="F11" s="1204"/>
      <c r="G11" s="1128"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4" t="s">
        <v>721</v>
      </c>
      <c r="F12" s="1204"/>
      <c r="G12" s="1128"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8"/>
      <c r="F13" s="1198"/>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39.75" customHeight="1">
      <c r="D17" s="1195" t="s">
        <v>92</v>
      </c>
      <c r="E17" s="1195" t="s">
        <v>297</v>
      </c>
      <c r="F17" s="1195" t="s">
        <v>80</v>
      </c>
      <c r="G17" s="1195" t="s">
        <v>439</v>
      </c>
      <c r="H17" s="1195" t="s">
        <v>92</v>
      </c>
      <c r="I17" s="1195"/>
      <c r="J17" s="1195" t="s">
        <v>20</v>
      </c>
      <c r="K17" s="1197" t="s">
        <v>480</v>
      </c>
      <c r="L17" s="1197"/>
      <c r="M17" s="1197"/>
      <c r="N17" s="1197"/>
      <c r="O17" s="1197" t="s">
        <v>711</v>
      </c>
      <c r="P17" s="1197"/>
      <c r="Q17" s="1197"/>
      <c r="R17" s="1197"/>
      <c r="S17" s="1197" t="s">
        <v>712</v>
      </c>
      <c r="T17" s="1197"/>
      <c r="U17" s="1197"/>
      <c r="V17" s="1197"/>
      <c r="W17" s="1195" t="s">
        <v>244</v>
      </c>
    </row>
    <row r="18" spans="1:24" ht="30.75" customHeight="1">
      <c r="D18" s="1195"/>
      <c r="E18" s="1195"/>
      <c r="F18" s="1195"/>
      <c r="G18" s="1195"/>
      <c r="H18" s="1195"/>
      <c r="I18" s="1195"/>
      <c r="J18" s="1195"/>
      <c r="K18" s="115" t="s">
        <v>300</v>
      </c>
      <c r="L18" s="1195" t="s">
        <v>92</v>
      </c>
      <c r="M18" s="1195"/>
      <c r="N18" s="115" t="s">
        <v>230</v>
      </c>
      <c r="O18" s="115" t="s">
        <v>300</v>
      </c>
      <c r="P18" s="1195" t="s">
        <v>92</v>
      </c>
      <c r="Q18" s="1195"/>
      <c r="R18" s="115" t="s">
        <v>230</v>
      </c>
      <c r="S18" s="542" t="s">
        <v>300</v>
      </c>
      <c r="T18" s="1195" t="s">
        <v>92</v>
      </c>
      <c r="U18" s="1195"/>
      <c r="V18" s="542" t="s">
        <v>400</v>
      </c>
      <c r="W18" s="1195"/>
    </row>
    <row r="19" spans="1:24" s="406" customFormat="1" ht="12" customHeight="1">
      <c r="A19" s="405"/>
      <c r="B19" s="405"/>
      <c r="D19" s="42" t="s">
        <v>93</v>
      </c>
      <c r="E19" s="42" t="s">
        <v>49</v>
      </c>
      <c r="F19" s="42" t="s">
        <v>50</v>
      </c>
      <c r="G19" s="42" t="s">
        <v>51</v>
      </c>
      <c r="H19" s="1196" t="s">
        <v>68</v>
      </c>
      <c r="I19" s="1196"/>
      <c r="J19" s="42" t="s">
        <v>69</v>
      </c>
      <c r="K19" s="42" t="s">
        <v>183</v>
      </c>
      <c r="L19" s="1196" t="s">
        <v>184</v>
      </c>
      <c r="M19" s="1196"/>
      <c r="N19" s="42" t="s">
        <v>208</v>
      </c>
      <c r="O19" s="42" t="s">
        <v>209</v>
      </c>
      <c r="P19" s="1196" t="s">
        <v>210</v>
      </c>
      <c r="Q19" s="1196"/>
      <c r="R19" s="42" t="s">
        <v>211</v>
      </c>
      <c r="S19" s="527" t="s">
        <v>210</v>
      </c>
      <c r="T19" s="1196" t="s">
        <v>211</v>
      </c>
      <c r="U19" s="1196"/>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21" customHeight="1">
      <c r="A21" s="750">
        <v>13</v>
      </c>
      <c r="C21" s="310"/>
      <c r="D21" s="1176">
        <v>1</v>
      </c>
      <c r="E21" s="1178" t="s">
        <v>772</v>
      </c>
      <c r="F21" s="1182" t="s">
        <v>1556</v>
      </c>
      <c r="G21" s="1185" t="s">
        <v>85</v>
      </c>
      <c r="H21" s="1176"/>
      <c r="I21" s="1176">
        <v>1</v>
      </c>
      <c r="J21" s="1187" t="s">
        <v>1557</v>
      </c>
      <c r="K21" s="1175" t="s">
        <v>85</v>
      </c>
      <c r="L21" s="1173"/>
      <c r="M21" s="1173" t="s">
        <v>93</v>
      </c>
      <c r="N21" s="1190"/>
      <c r="O21" s="1175" t="s">
        <v>85</v>
      </c>
      <c r="P21" s="1173"/>
      <c r="Q21" s="1173" t="s">
        <v>93</v>
      </c>
      <c r="R21" s="1174"/>
      <c r="S21" s="1175" t="s">
        <v>85</v>
      </c>
      <c r="T21" s="1089"/>
      <c r="U21" s="1089" t="s">
        <v>93</v>
      </c>
      <c r="V21" s="1129"/>
      <c r="W21" s="308"/>
    </row>
    <row r="22" spans="1:24" s="1104" customFormat="1" ht="21" customHeight="1">
      <c r="A22" s="750"/>
      <c r="C22" s="749"/>
      <c r="D22" s="1176"/>
      <c r="E22" s="1179"/>
      <c r="F22" s="1183"/>
      <c r="G22" s="1185"/>
      <c r="H22" s="1176"/>
      <c r="I22" s="1176"/>
      <c r="J22" s="1188"/>
      <c r="K22" s="1175"/>
      <c r="L22" s="1173"/>
      <c r="M22" s="1173"/>
      <c r="N22" s="1190"/>
      <c r="O22" s="1175"/>
      <c r="P22" s="1173"/>
      <c r="Q22" s="1173"/>
      <c r="R22" s="1174"/>
      <c r="S22" s="1175"/>
      <c r="T22" s="1091"/>
      <c r="U22" s="746"/>
      <c r="V22" s="747"/>
      <c r="W22" s="748"/>
    </row>
    <row r="23" spans="1:24" s="1104" customFormat="1" ht="21" customHeight="1">
      <c r="A23" s="750"/>
      <c r="C23" s="749"/>
      <c r="D23" s="1177"/>
      <c r="E23" s="1180"/>
      <c r="F23" s="1183"/>
      <c r="G23" s="1186"/>
      <c r="H23" s="1177"/>
      <c r="I23" s="1177"/>
      <c r="J23" s="1188"/>
      <c r="K23" s="1186"/>
      <c r="L23" s="1177"/>
      <c r="M23" s="1177"/>
      <c r="N23" s="1174"/>
      <c r="O23" s="1186"/>
      <c r="P23" s="1115"/>
      <c r="Q23" s="746"/>
      <c r="R23" s="747"/>
      <c r="S23" s="743"/>
      <c r="T23" s="743"/>
      <c r="U23" s="743"/>
      <c r="V23" s="743"/>
      <c r="W23" s="748"/>
    </row>
    <row r="24" spans="1:24" s="1104" customFormat="1" ht="21" customHeight="1">
      <c r="A24" s="750"/>
      <c r="C24" s="749"/>
      <c r="D24" s="1177"/>
      <c r="E24" s="1180"/>
      <c r="F24" s="1183"/>
      <c r="G24" s="1186"/>
      <c r="H24" s="1177"/>
      <c r="I24" s="1177"/>
      <c r="J24" s="1189"/>
      <c r="K24" s="1186"/>
      <c r="L24" s="746"/>
      <c r="M24" s="747"/>
      <c r="N24" s="747"/>
      <c r="O24" s="747"/>
      <c r="P24" s="747"/>
      <c r="Q24" s="747"/>
      <c r="R24" s="747"/>
      <c r="S24" s="743"/>
      <c r="T24" s="743"/>
      <c r="U24" s="743"/>
      <c r="V24" s="743"/>
      <c r="W24" s="748"/>
    </row>
    <row r="25" spans="1:24" s="1104" customFormat="1" ht="21" customHeight="1">
      <c r="A25" s="750"/>
      <c r="C25" s="749"/>
      <c r="D25" s="1177"/>
      <c r="E25" s="1181"/>
      <c r="F25" s="1184"/>
      <c r="G25" s="1186"/>
      <c r="H25" s="746"/>
      <c r="I25" s="747"/>
      <c r="J25" s="747"/>
      <c r="K25" s="747"/>
      <c r="L25" s="747"/>
      <c r="M25" s="747"/>
      <c r="N25" s="747"/>
      <c r="O25" s="747"/>
      <c r="P25" s="747"/>
      <c r="Q25" s="747"/>
      <c r="R25" s="747"/>
      <c r="S25" s="743"/>
      <c r="T25" s="743"/>
      <c r="U25" s="743"/>
      <c r="V25" s="743"/>
      <c r="W25" s="748"/>
    </row>
    <row r="26" spans="1:24" s="1104" customFormat="1" ht="17.100000000000001" customHeight="1">
      <c r="A26" s="750">
        <v>4</v>
      </c>
      <c r="C26" s="310"/>
      <c r="D26" s="1176">
        <v>2</v>
      </c>
      <c r="E26" s="1178" t="s">
        <v>614</v>
      </c>
      <c r="F26" s="1182" t="s">
        <v>1555</v>
      </c>
      <c r="G26" s="1185" t="s">
        <v>85</v>
      </c>
      <c r="H26" s="1176"/>
      <c r="I26" s="1176">
        <v>1</v>
      </c>
      <c r="J26" s="1187" t="s">
        <v>719</v>
      </c>
      <c r="K26" s="1175" t="s">
        <v>85</v>
      </c>
      <c r="L26" s="1173"/>
      <c r="M26" s="1173" t="s">
        <v>93</v>
      </c>
      <c r="N26" s="1190"/>
      <c r="O26" s="1175" t="s">
        <v>85</v>
      </c>
      <c r="P26" s="1173"/>
      <c r="Q26" s="1173" t="s">
        <v>93</v>
      </c>
      <c r="R26" s="1174"/>
      <c r="S26" s="1175" t="s">
        <v>85</v>
      </c>
      <c r="T26" s="1089"/>
      <c r="U26" s="1089" t="s">
        <v>93</v>
      </c>
      <c r="V26" s="1129"/>
      <c r="W26" s="308"/>
    </row>
    <row r="27" spans="1:24" s="1104" customFormat="1" ht="17.100000000000001" customHeight="1">
      <c r="A27" s="750"/>
      <c r="C27" s="749"/>
      <c r="D27" s="1176"/>
      <c r="E27" s="1179"/>
      <c r="F27" s="1183"/>
      <c r="G27" s="1185"/>
      <c r="H27" s="1176"/>
      <c r="I27" s="1176"/>
      <c r="J27" s="1188"/>
      <c r="K27" s="1175"/>
      <c r="L27" s="1173"/>
      <c r="M27" s="1173"/>
      <c r="N27" s="1190"/>
      <c r="O27" s="1175"/>
      <c r="P27" s="1173"/>
      <c r="Q27" s="1173"/>
      <c r="R27" s="1174"/>
      <c r="S27" s="1175"/>
      <c r="T27" s="1091"/>
      <c r="U27" s="746"/>
      <c r="V27" s="747"/>
      <c r="W27" s="748"/>
    </row>
    <row r="28" spans="1:24" s="1104" customFormat="1" ht="17.100000000000001" customHeight="1">
      <c r="A28" s="750"/>
      <c r="C28" s="749"/>
      <c r="D28" s="1177"/>
      <c r="E28" s="1180"/>
      <c r="F28" s="1183"/>
      <c r="G28" s="1186"/>
      <c r="H28" s="1177"/>
      <c r="I28" s="1177"/>
      <c r="J28" s="1188"/>
      <c r="K28" s="1186"/>
      <c r="L28" s="1177"/>
      <c r="M28" s="1177"/>
      <c r="N28" s="1174"/>
      <c r="O28" s="1186"/>
      <c r="P28" s="1115"/>
      <c r="Q28" s="746"/>
      <c r="R28" s="747"/>
      <c r="S28" s="743"/>
      <c r="T28" s="743"/>
      <c r="U28" s="743"/>
      <c r="V28" s="743"/>
      <c r="W28" s="748"/>
    </row>
    <row r="29" spans="1:24" s="1104" customFormat="1" ht="15" customHeight="1">
      <c r="A29" s="750"/>
      <c r="C29" s="749"/>
      <c r="D29" s="1177"/>
      <c r="E29" s="1180"/>
      <c r="F29" s="1183"/>
      <c r="G29" s="1186"/>
      <c r="H29" s="1177"/>
      <c r="I29" s="1177"/>
      <c r="J29" s="1189"/>
      <c r="K29" s="1186"/>
      <c r="L29" s="746"/>
      <c r="M29" s="747"/>
      <c r="N29" s="747"/>
      <c r="O29" s="747"/>
      <c r="P29" s="747"/>
      <c r="Q29" s="747"/>
      <c r="R29" s="747"/>
      <c r="S29" s="743"/>
      <c r="T29" s="743"/>
      <c r="U29" s="743"/>
      <c r="V29" s="743"/>
      <c r="W29" s="748"/>
    </row>
    <row r="30" spans="1:24" s="1104" customFormat="1" ht="15" customHeight="1">
      <c r="A30" s="750"/>
      <c r="C30" s="749"/>
      <c r="D30" s="1177"/>
      <c r="E30" s="1181"/>
      <c r="F30" s="1184"/>
      <c r="G30" s="1186"/>
      <c r="H30" s="746"/>
      <c r="I30" s="747"/>
      <c r="J30" s="747"/>
      <c r="K30" s="747"/>
      <c r="L30" s="747"/>
      <c r="M30" s="747"/>
      <c r="N30" s="747"/>
      <c r="O30" s="747"/>
      <c r="P30" s="747"/>
      <c r="Q30" s="747"/>
      <c r="R30" s="747"/>
      <c r="S30" s="743"/>
      <c r="T30" s="743"/>
      <c r="U30" s="743"/>
      <c r="V30" s="743"/>
      <c r="W30" s="748"/>
    </row>
    <row r="31" spans="1:24" ht="17.100000000000001" customHeight="1">
      <c r="D31" s="117"/>
      <c r="E31" s="118"/>
      <c r="F31" s="118"/>
      <c r="G31" s="118"/>
      <c r="H31" s="118"/>
      <c r="I31" s="118"/>
      <c r="J31" s="118"/>
      <c r="K31" s="118"/>
      <c r="L31" s="118"/>
      <c r="M31" s="118"/>
      <c r="N31" s="118"/>
      <c r="O31" s="118"/>
      <c r="P31" s="118"/>
      <c r="Q31" s="118"/>
      <c r="R31" s="118"/>
      <c r="S31" s="543"/>
      <c r="T31" s="543"/>
      <c r="U31" s="543"/>
      <c r="V31" s="543"/>
      <c r="W31" s="119"/>
    </row>
    <row r="32" spans="1:24" ht="3" customHeight="1"/>
    <row r="33" spans="5:23" ht="11.25" hidden="1" customHeight="1"/>
    <row r="34" spans="5:23" ht="0.95" customHeight="1"/>
    <row r="35" spans="5:23" ht="23.25" customHeight="1"/>
    <row r="36" spans="5:23" ht="3" customHeight="1"/>
    <row r="37" spans="5:23" ht="17.100000000000001" customHeight="1">
      <c r="E37" s="1191" t="s">
        <v>737</v>
      </c>
      <c r="F37" s="1191"/>
      <c r="G37" s="1191"/>
      <c r="H37" s="1191"/>
      <c r="I37" s="1191"/>
      <c r="J37" s="1191"/>
      <c r="K37" s="1191"/>
      <c r="L37" s="1191"/>
      <c r="M37" s="1191"/>
      <c r="N37" s="1191"/>
      <c r="O37" s="1191"/>
      <c r="P37" s="1191"/>
      <c r="Q37" s="1191"/>
      <c r="R37" s="1191"/>
      <c r="S37" s="1191"/>
      <c r="T37" s="1191"/>
      <c r="U37" s="1191"/>
      <c r="V37" s="1191"/>
      <c r="W37" s="1191"/>
    </row>
    <row r="38" spans="5:23" ht="46.5" customHeight="1">
      <c r="E38" s="1192" t="s">
        <v>739</v>
      </c>
      <c r="F38" s="1193"/>
      <c r="G38" s="1193"/>
      <c r="H38" s="1193"/>
      <c r="I38" s="1193"/>
      <c r="J38" s="1193"/>
      <c r="K38" s="1193"/>
      <c r="L38" s="1193"/>
      <c r="M38" s="1193"/>
      <c r="N38" s="1193"/>
      <c r="O38" s="1193"/>
      <c r="P38" s="1193"/>
      <c r="Q38" s="1193"/>
      <c r="R38" s="1193"/>
      <c r="S38" s="1193"/>
      <c r="T38" s="1193"/>
      <c r="U38" s="1193"/>
      <c r="V38" s="1193"/>
      <c r="W38" s="1193"/>
    </row>
    <row r="39" spans="5:23" ht="25.5" customHeight="1">
      <c r="E39" s="1192" t="s">
        <v>740</v>
      </c>
      <c r="F39" s="1193"/>
      <c r="G39" s="1193"/>
      <c r="H39" s="1193"/>
      <c r="I39" s="1193"/>
      <c r="J39" s="1193"/>
      <c r="K39" s="1193"/>
      <c r="L39" s="1193"/>
      <c r="M39" s="1193"/>
      <c r="N39" s="1193"/>
      <c r="O39" s="1193"/>
      <c r="P39" s="1193"/>
      <c r="Q39" s="1193"/>
      <c r="R39" s="1193"/>
      <c r="S39" s="1193"/>
      <c r="T39" s="1193"/>
      <c r="U39" s="1193"/>
      <c r="V39" s="1193"/>
      <c r="W39" s="1193"/>
    </row>
    <row r="40" spans="5:23" ht="27" customHeight="1">
      <c r="E40" s="1192" t="s">
        <v>741</v>
      </c>
      <c r="F40" s="1193"/>
      <c r="G40" s="1193"/>
      <c r="H40" s="1193"/>
      <c r="I40" s="1193"/>
      <c r="J40" s="1193"/>
      <c r="K40" s="1193"/>
      <c r="L40" s="1193"/>
      <c r="M40" s="1193"/>
      <c r="N40" s="1193"/>
      <c r="O40" s="1193"/>
      <c r="P40" s="1193"/>
      <c r="Q40" s="1193"/>
      <c r="R40" s="1193"/>
      <c r="S40" s="1193"/>
      <c r="T40" s="1193"/>
      <c r="U40" s="1193"/>
      <c r="V40" s="1193"/>
      <c r="W40" s="1193"/>
    </row>
    <row r="41" spans="5:23" ht="17.100000000000001" customHeight="1">
      <c r="E41" s="1192" t="s">
        <v>742</v>
      </c>
      <c r="F41" s="1193"/>
      <c r="G41" s="1193"/>
      <c r="H41" s="1193"/>
      <c r="I41" s="1193"/>
      <c r="J41" s="1193"/>
      <c r="K41" s="1193"/>
      <c r="L41" s="1193"/>
      <c r="M41" s="1193"/>
      <c r="N41" s="1193"/>
      <c r="O41" s="1193"/>
      <c r="P41" s="1193"/>
      <c r="Q41" s="1193"/>
      <c r="R41" s="1193"/>
      <c r="S41" s="1193"/>
      <c r="T41" s="1193"/>
      <c r="U41" s="1193"/>
      <c r="V41" s="1193"/>
      <c r="W41" s="1193"/>
    </row>
    <row r="42" spans="5:23" ht="15" customHeight="1">
      <c r="E42" s="794"/>
      <c r="F42" s="218"/>
      <c r="G42" s="218"/>
      <c r="H42" s="218"/>
      <c r="I42" s="218"/>
      <c r="J42" s="218"/>
      <c r="K42" s="218"/>
      <c r="L42" s="218"/>
      <c r="M42" s="218"/>
      <c r="N42" s="218"/>
      <c r="O42" s="218"/>
      <c r="P42" s="218"/>
      <c r="Q42" s="218"/>
      <c r="R42" s="218"/>
      <c r="S42" s="218"/>
      <c r="T42" s="218"/>
      <c r="U42" s="218"/>
      <c r="V42" s="218"/>
      <c r="W42" s="218"/>
    </row>
    <row r="43" spans="5:23" ht="15" customHeight="1">
      <c r="E43" s="1191" t="s">
        <v>738</v>
      </c>
      <c r="F43" s="1191"/>
      <c r="G43" s="1191"/>
      <c r="H43" s="1191"/>
      <c r="I43" s="1191"/>
      <c r="J43" s="1191"/>
      <c r="K43" s="1191"/>
      <c r="L43" s="1191"/>
      <c r="M43" s="1191"/>
      <c r="N43" s="1191"/>
      <c r="O43" s="1191"/>
      <c r="P43" s="1191"/>
      <c r="Q43" s="1191"/>
      <c r="R43" s="1191"/>
      <c r="S43" s="1191"/>
      <c r="T43" s="1191"/>
      <c r="U43" s="1191"/>
      <c r="V43" s="1191"/>
      <c r="W43" s="1191"/>
    </row>
    <row r="44" spans="5:23" ht="17.100000000000001" customHeight="1">
      <c r="E44" s="1192" t="s">
        <v>743</v>
      </c>
      <c r="F44" s="1193"/>
      <c r="G44" s="1193"/>
      <c r="H44" s="1193"/>
      <c r="I44" s="1193"/>
      <c r="J44" s="1193"/>
      <c r="K44" s="1193"/>
      <c r="L44" s="1193"/>
      <c r="M44" s="1193"/>
      <c r="N44" s="1193"/>
      <c r="O44" s="1193"/>
      <c r="P44" s="1193"/>
      <c r="Q44" s="1193"/>
      <c r="R44" s="1193"/>
      <c r="S44" s="1193"/>
      <c r="T44" s="1193"/>
      <c r="U44" s="1193"/>
      <c r="V44" s="1193"/>
      <c r="W44" s="1193"/>
    </row>
    <row r="45" spans="5:23" ht="17.100000000000001" customHeight="1">
      <c r="E45" s="1192" t="s">
        <v>744</v>
      </c>
      <c r="F45" s="1193"/>
      <c r="G45" s="1193"/>
      <c r="H45" s="1193"/>
      <c r="I45" s="1193"/>
      <c r="J45" s="1193"/>
      <c r="K45" s="1193"/>
      <c r="L45" s="1193"/>
      <c r="M45" s="1193"/>
      <c r="N45" s="1193"/>
      <c r="O45" s="1193"/>
      <c r="P45" s="1193"/>
      <c r="Q45" s="1193"/>
      <c r="R45" s="1193"/>
      <c r="S45" s="1193"/>
      <c r="T45" s="1193"/>
      <c r="U45" s="1193"/>
      <c r="V45" s="1193"/>
      <c r="W45" s="1193"/>
    </row>
  </sheetData>
  <sheetProtection password="FA9C" sheet="1" objects="1" scenarios="1" formatColumns="0" formatRows="0"/>
  <dataConsolidate/>
  <mergeCells count="69">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1:W41"/>
    <mergeCell ref="P19:Q19"/>
    <mergeCell ref="W17:W18"/>
    <mergeCell ref="O17:R17"/>
    <mergeCell ref="K17:N17"/>
    <mergeCell ref="T19:U19"/>
    <mergeCell ref="S17:V17"/>
    <mergeCell ref="T18:U18"/>
    <mergeCell ref="L18:M18"/>
    <mergeCell ref="P18:Q18"/>
    <mergeCell ref="I21:I24"/>
    <mergeCell ref="J21:J24"/>
    <mergeCell ref="E43:W43"/>
    <mergeCell ref="E44:W44"/>
    <mergeCell ref="E45:W45"/>
    <mergeCell ref="E37:W37"/>
    <mergeCell ref="E38:W38"/>
    <mergeCell ref="E39:W39"/>
    <mergeCell ref="E40:W40"/>
    <mergeCell ref="D21:D25"/>
    <mergeCell ref="E21:E25"/>
    <mergeCell ref="F21:F25"/>
    <mergeCell ref="G21:G25"/>
    <mergeCell ref="H21:H24"/>
    <mergeCell ref="N26:N28"/>
    <mergeCell ref="O26:O28"/>
    <mergeCell ref="K21:K24"/>
    <mergeCell ref="L21:L23"/>
    <mergeCell ref="M21:M23"/>
    <mergeCell ref="N21:N23"/>
    <mergeCell ref="O21:O23"/>
    <mergeCell ref="I26:I29"/>
    <mergeCell ref="J26:J29"/>
    <mergeCell ref="K26:K29"/>
    <mergeCell ref="L26:L28"/>
    <mergeCell ref="M26:M28"/>
    <mergeCell ref="D26:D30"/>
    <mergeCell ref="E26:E30"/>
    <mergeCell ref="F26:F30"/>
    <mergeCell ref="G26:G30"/>
    <mergeCell ref="H26:H29"/>
    <mergeCell ref="P26:P27"/>
    <mergeCell ref="Q26:Q27"/>
    <mergeCell ref="R26:R27"/>
    <mergeCell ref="S26:S27"/>
    <mergeCell ref="P21:P22"/>
    <mergeCell ref="Q21:Q22"/>
    <mergeCell ref="R21:R22"/>
    <mergeCell ref="S21:S22"/>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dataValidation type="textLength" operator="lessThanOrEqual" allowBlank="1" showInputMessage="1" showErrorMessage="1" errorTitle="Ошибка" error="Допускается ввод не более 900 символов!" sqref="V21:W21 R21:R22 R26:R27 V26:W26 J21">
      <formula1>900</formula1>
    </dataValidation>
    <dataValidation type="list" showInputMessage="1" showErrorMessage="1" errorTitle="Ошибка" error="Выберите значение из списка" sqref="J26">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02"/>
  <sheetViews>
    <sheetView showGridLines="0" zoomScaleNormal="100" workbookViewId="0"/>
  </sheetViews>
  <sheetFormatPr defaultRowHeight="11.25"/>
  <cols>
    <col min="1" max="1" width="9.140625" style="1062"/>
  </cols>
  <sheetData>
    <row r="1" spans="1:4">
      <c r="A1" s="1062" t="s">
        <v>1178</v>
      </c>
      <c r="B1" t="s">
        <v>515</v>
      </c>
      <c r="C1" t="s">
        <v>516</v>
      </c>
      <c r="D1" t="s">
        <v>1177</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795</v>
      </c>
      <c r="C11" t="s">
        <v>795</v>
      </c>
      <c r="D11" t="s">
        <v>796</v>
      </c>
    </row>
    <row r="12" spans="1:4">
      <c r="A12" s="1062">
        <v>11</v>
      </c>
      <c r="B12" t="s">
        <v>795</v>
      </c>
      <c r="C12" t="s">
        <v>797</v>
      </c>
      <c r="D12" t="s">
        <v>798</v>
      </c>
    </row>
    <row r="13" spans="1:4">
      <c r="A13" s="1062">
        <v>12</v>
      </c>
      <c r="B13" t="s">
        <v>795</v>
      </c>
      <c r="C13" t="s">
        <v>799</v>
      </c>
      <c r="D13" t="s">
        <v>800</v>
      </c>
    </row>
    <row r="14" spans="1:4">
      <c r="A14" s="1062">
        <v>13</v>
      </c>
      <c r="B14" t="s">
        <v>795</v>
      </c>
      <c r="C14" t="s">
        <v>801</v>
      </c>
      <c r="D14" t="s">
        <v>802</v>
      </c>
    </row>
    <row r="15" spans="1:4">
      <c r="A15" s="1062">
        <v>14</v>
      </c>
      <c r="B15" t="s">
        <v>795</v>
      </c>
      <c r="C15" t="s">
        <v>803</v>
      </c>
      <c r="D15" t="s">
        <v>804</v>
      </c>
    </row>
    <row r="16" spans="1:4">
      <c r="A16" s="1062">
        <v>15</v>
      </c>
      <c r="B16" t="s">
        <v>795</v>
      </c>
      <c r="C16" t="s">
        <v>805</v>
      </c>
      <c r="D16" t="s">
        <v>806</v>
      </c>
    </row>
    <row r="17" spans="1:4">
      <c r="A17" s="1062">
        <v>16</v>
      </c>
      <c r="B17" t="s">
        <v>795</v>
      </c>
      <c r="C17" t="s">
        <v>807</v>
      </c>
      <c r="D17" t="s">
        <v>808</v>
      </c>
    </row>
    <row r="18" spans="1:4">
      <c r="A18" s="1062">
        <v>17</v>
      </c>
      <c r="B18" t="s">
        <v>795</v>
      </c>
      <c r="C18" t="s">
        <v>809</v>
      </c>
      <c r="D18" t="s">
        <v>810</v>
      </c>
    </row>
    <row r="19" spans="1:4">
      <c r="A19" s="1062">
        <v>18</v>
      </c>
      <c r="B19" t="s">
        <v>795</v>
      </c>
      <c r="C19" t="s">
        <v>811</v>
      </c>
      <c r="D19" t="s">
        <v>812</v>
      </c>
    </row>
    <row r="20" spans="1:4">
      <c r="A20" s="1062">
        <v>19</v>
      </c>
      <c r="B20" t="s">
        <v>795</v>
      </c>
      <c r="C20" t="s">
        <v>813</v>
      </c>
      <c r="D20" t="s">
        <v>814</v>
      </c>
    </row>
    <row r="21" spans="1:4">
      <c r="A21" s="1062">
        <v>20</v>
      </c>
      <c r="B21" t="s">
        <v>795</v>
      </c>
      <c r="C21" t="s">
        <v>815</v>
      </c>
      <c r="D21" t="s">
        <v>816</v>
      </c>
    </row>
    <row r="22" spans="1:4">
      <c r="A22" s="1062">
        <v>21</v>
      </c>
      <c r="B22" t="s">
        <v>795</v>
      </c>
      <c r="C22" t="s">
        <v>817</v>
      </c>
      <c r="D22" t="s">
        <v>818</v>
      </c>
    </row>
    <row r="23" spans="1:4">
      <c r="A23" s="1062">
        <v>22</v>
      </c>
      <c r="B23" t="s">
        <v>819</v>
      </c>
      <c r="C23" t="s">
        <v>821</v>
      </c>
      <c r="D23" t="s">
        <v>822</v>
      </c>
    </row>
    <row r="24" spans="1:4">
      <c r="A24" s="1062">
        <v>23</v>
      </c>
      <c r="B24" t="s">
        <v>819</v>
      </c>
      <c r="C24" t="s">
        <v>819</v>
      </c>
      <c r="D24" t="s">
        <v>820</v>
      </c>
    </row>
    <row r="25" spans="1:4">
      <c r="A25" s="1062">
        <v>24</v>
      </c>
      <c r="B25" t="s">
        <v>819</v>
      </c>
      <c r="C25" t="s">
        <v>823</v>
      </c>
      <c r="D25" t="s">
        <v>824</v>
      </c>
    </row>
    <row r="26" spans="1:4">
      <c r="A26" s="1062">
        <v>25</v>
      </c>
      <c r="B26" t="s">
        <v>819</v>
      </c>
      <c r="C26" t="s">
        <v>825</v>
      </c>
      <c r="D26" t="s">
        <v>826</v>
      </c>
    </row>
    <row r="27" spans="1:4">
      <c r="A27" s="1062">
        <v>26</v>
      </c>
      <c r="B27" t="s">
        <v>819</v>
      </c>
      <c r="C27" t="s">
        <v>827</v>
      </c>
      <c r="D27" t="s">
        <v>828</v>
      </c>
    </row>
    <row r="28" spans="1:4">
      <c r="A28" s="1062">
        <v>27</v>
      </c>
      <c r="B28" t="s">
        <v>819</v>
      </c>
      <c r="C28" t="s">
        <v>829</v>
      </c>
      <c r="D28" t="s">
        <v>830</v>
      </c>
    </row>
    <row r="29" spans="1:4">
      <c r="A29" s="1062">
        <v>28</v>
      </c>
      <c r="B29" t="s">
        <v>819</v>
      </c>
      <c r="C29" t="s">
        <v>831</v>
      </c>
      <c r="D29" t="s">
        <v>832</v>
      </c>
    </row>
    <row r="30" spans="1:4">
      <c r="A30" s="1062">
        <v>29</v>
      </c>
      <c r="B30" t="s">
        <v>819</v>
      </c>
      <c r="C30" t="s">
        <v>833</v>
      </c>
      <c r="D30" t="s">
        <v>834</v>
      </c>
    </row>
    <row r="31" spans="1:4">
      <c r="A31" s="1062">
        <v>30</v>
      </c>
      <c r="B31" t="s">
        <v>819</v>
      </c>
      <c r="C31" t="s">
        <v>835</v>
      </c>
      <c r="D31" t="s">
        <v>836</v>
      </c>
    </row>
    <row r="32" spans="1:4">
      <c r="A32" s="1062">
        <v>31</v>
      </c>
      <c r="B32" t="s">
        <v>819</v>
      </c>
      <c r="C32" t="s">
        <v>837</v>
      </c>
      <c r="D32" t="s">
        <v>838</v>
      </c>
    </row>
    <row r="33" spans="1:4">
      <c r="A33" s="1062">
        <v>32</v>
      </c>
      <c r="B33" t="s">
        <v>819</v>
      </c>
      <c r="C33" t="s">
        <v>839</v>
      </c>
      <c r="D33" t="s">
        <v>840</v>
      </c>
    </row>
    <row r="34" spans="1:4">
      <c r="A34" s="1062">
        <v>33</v>
      </c>
      <c r="B34" t="s">
        <v>819</v>
      </c>
      <c r="C34" t="s">
        <v>841</v>
      </c>
      <c r="D34" t="s">
        <v>842</v>
      </c>
    </row>
    <row r="35" spans="1:4">
      <c r="A35" s="1062">
        <v>34</v>
      </c>
      <c r="B35" t="s">
        <v>843</v>
      </c>
      <c r="C35" t="s">
        <v>843</v>
      </c>
      <c r="D35" t="s">
        <v>844</v>
      </c>
    </row>
    <row r="36" spans="1:4">
      <c r="A36" s="1062">
        <v>35</v>
      </c>
      <c r="B36" t="s">
        <v>843</v>
      </c>
      <c r="C36" t="s">
        <v>845</v>
      </c>
      <c r="D36" t="s">
        <v>846</v>
      </c>
    </row>
    <row r="37" spans="1:4">
      <c r="A37" s="1062">
        <v>36</v>
      </c>
      <c r="B37" t="s">
        <v>843</v>
      </c>
      <c r="C37" t="s">
        <v>847</v>
      </c>
      <c r="D37" t="s">
        <v>848</v>
      </c>
    </row>
    <row r="38" spans="1:4">
      <c r="A38" s="1062">
        <v>37</v>
      </c>
      <c r="B38" t="s">
        <v>843</v>
      </c>
      <c r="C38" t="s">
        <v>849</v>
      </c>
      <c r="D38" t="s">
        <v>850</v>
      </c>
    </row>
    <row r="39" spans="1:4">
      <c r="A39" s="1062">
        <v>38</v>
      </c>
      <c r="B39" t="s">
        <v>843</v>
      </c>
      <c r="C39" t="s">
        <v>851</v>
      </c>
      <c r="D39" t="s">
        <v>852</v>
      </c>
    </row>
    <row r="40" spans="1:4">
      <c r="A40" s="1062">
        <v>39</v>
      </c>
      <c r="B40" t="s">
        <v>843</v>
      </c>
      <c r="C40" t="s">
        <v>853</v>
      </c>
      <c r="D40" t="s">
        <v>854</v>
      </c>
    </row>
    <row r="41" spans="1:4">
      <c r="A41" s="1062">
        <v>40</v>
      </c>
      <c r="B41" t="s">
        <v>843</v>
      </c>
      <c r="C41" t="s">
        <v>855</v>
      </c>
      <c r="D41" t="s">
        <v>856</v>
      </c>
    </row>
    <row r="42" spans="1:4">
      <c r="A42" s="1062">
        <v>41</v>
      </c>
      <c r="B42" t="s">
        <v>843</v>
      </c>
      <c r="C42" t="s">
        <v>857</v>
      </c>
      <c r="D42" t="s">
        <v>858</v>
      </c>
    </row>
    <row r="43" spans="1:4">
      <c r="A43" s="1062">
        <v>42</v>
      </c>
      <c r="B43" t="s">
        <v>843</v>
      </c>
      <c r="C43" t="s">
        <v>859</v>
      </c>
      <c r="D43" t="s">
        <v>860</v>
      </c>
    </row>
    <row r="44" spans="1:4">
      <c r="A44" s="1062">
        <v>43</v>
      </c>
      <c r="B44" t="s">
        <v>861</v>
      </c>
      <c r="C44" t="s">
        <v>861</v>
      </c>
      <c r="D44" t="s">
        <v>862</v>
      </c>
    </row>
    <row r="45" spans="1:4">
      <c r="A45" s="1062">
        <v>44</v>
      </c>
      <c r="B45" t="s">
        <v>863</v>
      </c>
      <c r="C45" t="s">
        <v>865</v>
      </c>
      <c r="D45" t="s">
        <v>866</v>
      </c>
    </row>
    <row r="46" spans="1:4">
      <c r="A46" s="1062">
        <v>45</v>
      </c>
      <c r="B46" t="s">
        <v>863</v>
      </c>
      <c r="C46" t="s">
        <v>863</v>
      </c>
      <c r="D46" t="s">
        <v>864</v>
      </c>
    </row>
    <row r="47" spans="1:4">
      <c r="A47" s="1062">
        <v>46</v>
      </c>
      <c r="B47" t="s">
        <v>863</v>
      </c>
      <c r="C47" t="s">
        <v>867</v>
      </c>
      <c r="D47" t="s">
        <v>868</v>
      </c>
    </row>
    <row r="48" spans="1:4">
      <c r="A48" s="1062">
        <v>47</v>
      </c>
      <c r="B48" t="s">
        <v>863</v>
      </c>
      <c r="C48" t="s">
        <v>869</v>
      </c>
      <c r="D48" t="s">
        <v>870</v>
      </c>
    </row>
    <row r="49" spans="1:4">
      <c r="A49" s="1062">
        <v>48</v>
      </c>
      <c r="B49" t="s">
        <v>863</v>
      </c>
      <c r="C49" t="s">
        <v>871</v>
      </c>
      <c r="D49" t="s">
        <v>872</v>
      </c>
    </row>
    <row r="50" spans="1:4">
      <c r="A50" s="1062">
        <v>49</v>
      </c>
      <c r="B50" t="s">
        <v>863</v>
      </c>
      <c r="C50" t="s">
        <v>873</v>
      </c>
      <c r="D50" t="s">
        <v>874</v>
      </c>
    </row>
    <row r="51" spans="1:4">
      <c r="A51" s="1062">
        <v>50</v>
      </c>
      <c r="B51" t="s">
        <v>863</v>
      </c>
      <c r="C51" t="s">
        <v>875</v>
      </c>
      <c r="D51" t="s">
        <v>876</v>
      </c>
    </row>
    <row r="52" spans="1:4">
      <c r="A52" s="1062">
        <v>51</v>
      </c>
      <c r="B52" t="s">
        <v>863</v>
      </c>
      <c r="C52" t="s">
        <v>877</v>
      </c>
      <c r="D52" t="s">
        <v>878</v>
      </c>
    </row>
    <row r="53" spans="1:4">
      <c r="A53" s="1062">
        <v>52</v>
      </c>
      <c r="B53" t="s">
        <v>863</v>
      </c>
      <c r="C53" t="s">
        <v>879</v>
      </c>
      <c r="D53" t="s">
        <v>880</v>
      </c>
    </row>
    <row r="54" spans="1:4">
      <c r="A54" s="1062">
        <v>53</v>
      </c>
      <c r="B54" t="s">
        <v>863</v>
      </c>
      <c r="C54" t="s">
        <v>881</v>
      </c>
      <c r="D54" t="s">
        <v>882</v>
      </c>
    </row>
    <row r="55" spans="1:4">
      <c r="A55" s="1062">
        <v>54</v>
      </c>
      <c r="B55" t="s">
        <v>863</v>
      </c>
      <c r="C55" t="s">
        <v>883</v>
      </c>
      <c r="D55" t="s">
        <v>884</v>
      </c>
    </row>
    <row r="56" spans="1:4">
      <c r="A56" s="1062">
        <v>55</v>
      </c>
      <c r="B56" t="s">
        <v>863</v>
      </c>
      <c r="C56" t="s">
        <v>885</v>
      </c>
      <c r="D56" t="s">
        <v>886</v>
      </c>
    </row>
    <row r="57" spans="1:4">
      <c r="A57" s="1062">
        <v>56</v>
      </c>
      <c r="B57" t="s">
        <v>863</v>
      </c>
      <c r="C57" t="s">
        <v>887</v>
      </c>
      <c r="D57" t="s">
        <v>888</v>
      </c>
    </row>
    <row r="58" spans="1:4">
      <c r="A58" s="1062">
        <v>57</v>
      </c>
      <c r="B58" t="s">
        <v>863</v>
      </c>
      <c r="C58" t="s">
        <v>889</v>
      </c>
      <c r="D58" t="s">
        <v>890</v>
      </c>
    </row>
    <row r="59" spans="1:4">
      <c r="A59" s="1062">
        <v>58</v>
      </c>
      <c r="B59" t="s">
        <v>863</v>
      </c>
      <c r="C59" t="s">
        <v>891</v>
      </c>
      <c r="D59" t="s">
        <v>892</v>
      </c>
    </row>
    <row r="60" spans="1:4">
      <c r="A60" s="1062">
        <v>59</v>
      </c>
      <c r="B60" t="s">
        <v>893</v>
      </c>
      <c r="C60" t="s">
        <v>893</v>
      </c>
      <c r="D60" t="s">
        <v>894</v>
      </c>
    </row>
    <row r="61" spans="1:4">
      <c r="A61" s="1062">
        <v>60</v>
      </c>
      <c r="B61" t="s">
        <v>895</v>
      </c>
      <c r="C61" t="s">
        <v>895</v>
      </c>
      <c r="D61" t="s">
        <v>896</v>
      </c>
    </row>
    <row r="62" spans="1:4">
      <c r="A62" s="1062">
        <v>61</v>
      </c>
      <c r="B62" t="s">
        <v>897</v>
      </c>
      <c r="C62" t="s">
        <v>897</v>
      </c>
      <c r="D62" t="s">
        <v>898</v>
      </c>
    </row>
    <row r="63" spans="1:4">
      <c r="A63" s="1062">
        <v>62</v>
      </c>
      <c r="B63" t="s">
        <v>899</v>
      </c>
      <c r="C63" t="s">
        <v>899</v>
      </c>
      <c r="D63" t="s">
        <v>900</v>
      </c>
    </row>
    <row r="64" spans="1:4">
      <c r="A64" s="1062">
        <v>63</v>
      </c>
      <c r="B64" t="s">
        <v>901</v>
      </c>
      <c r="C64" t="s">
        <v>901</v>
      </c>
      <c r="D64" t="s">
        <v>902</v>
      </c>
    </row>
    <row r="65" spans="1:4">
      <c r="A65" s="1062">
        <v>64</v>
      </c>
      <c r="B65" t="s">
        <v>903</v>
      </c>
      <c r="C65" t="s">
        <v>903</v>
      </c>
      <c r="D65" t="s">
        <v>904</v>
      </c>
    </row>
    <row r="66" spans="1:4">
      <c r="A66" s="1062">
        <v>65</v>
      </c>
      <c r="B66" t="s">
        <v>905</v>
      </c>
      <c r="C66" t="s">
        <v>905</v>
      </c>
      <c r="D66" t="s">
        <v>906</v>
      </c>
    </row>
    <row r="67" spans="1:4">
      <c r="A67" s="1062">
        <v>66</v>
      </c>
      <c r="B67" t="s">
        <v>907</v>
      </c>
      <c r="C67" t="s">
        <v>907</v>
      </c>
      <c r="D67" t="s">
        <v>908</v>
      </c>
    </row>
    <row r="68" spans="1:4">
      <c r="A68" s="1062">
        <v>67</v>
      </c>
      <c r="B68" t="s">
        <v>909</v>
      </c>
      <c r="C68" t="s">
        <v>909</v>
      </c>
      <c r="D68" t="s">
        <v>910</v>
      </c>
    </row>
    <row r="69" spans="1:4">
      <c r="A69" s="1062">
        <v>68</v>
      </c>
      <c r="B69" t="s">
        <v>909</v>
      </c>
      <c r="C69" t="s">
        <v>911</v>
      </c>
      <c r="D69" t="s">
        <v>912</v>
      </c>
    </row>
    <row r="70" spans="1:4">
      <c r="A70" s="1062">
        <v>69</v>
      </c>
      <c r="B70" t="s">
        <v>909</v>
      </c>
      <c r="C70" t="s">
        <v>913</v>
      </c>
      <c r="D70" t="s">
        <v>914</v>
      </c>
    </row>
    <row r="71" spans="1:4">
      <c r="A71" s="1062">
        <v>70</v>
      </c>
      <c r="B71" t="s">
        <v>909</v>
      </c>
      <c r="C71" t="s">
        <v>915</v>
      </c>
      <c r="D71" t="s">
        <v>916</v>
      </c>
    </row>
    <row r="72" spans="1:4">
      <c r="A72" s="1062">
        <v>71</v>
      </c>
      <c r="B72" t="s">
        <v>909</v>
      </c>
      <c r="C72" t="s">
        <v>917</v>
      </c>
      <c r="D72" t="s">
        <v>918</v>
      </c>
    </row>
    <row r="73" spans="1:4">
      <c r="A73" s="1062">
        <v>72</v>
      </c>
      <c r="B73" t="s">
        <v>909</v>
      </c>
      <c r="C73" t="s">
        <v>919</v>
      </c>
      <c r="D73" t="s">
        <v>920</v>
      </c>
    </row>
    <row r="74" spans="1:4">
      <c r="A74" s="1062">
        <v>73</v>
      </c>
      <c r="B74" t="s">
        <v>909</v>
      </c>
      <c r="C74" t="s">
        <v>921</v>
      </c>
      <c r="D74" t="s">
        <v>922</v>
      </c>
    </row>
    <row r="75" spans="1:4">
      <c r="A75" s="1062">
        <v>74</v>
      </c>
      <c r="B75" t="s">
        <v>909</v>
      </c>
      <c r="C75" t="s">
        <v>923</v>
      </c>
      <c r="D75" t="s">
        <v>924</v>
      </c>
    </row>
    <row r="76" spans="1:4">
      <c r="A76" s="1062">
        <v>75</v>
      </c>
      <c r="B76" t="s">
        <v>909</v>
      </c>
      <c r="C76" t="s">
        <v>925</v>
      </c>
      <c r="D76" t="s">
        <v>926</v>
      </c>
    </row>
    <row r="77" spans="1:4">
      <c r="A77" s="1062">
        <v>76</v>
      </c>
      <c r="B77" t="s">
        <v>927</v>
      </c>
      <c r="C77" t="s">
        <v>927</v>
      </c>
      <c r="D77" t="s">
        <v>928</v>
      </c>
    </row>
    <row r="78" spans="1:4">
      <c r="A78" s="1062">
        <v>77</v>
      </c>
      <c r="B78" t="s">
        <v>929</v>
      </c>
      <c r="C78" t="s">
        <v>929</v>
      </c>
      <c r="D78" t="s">
        <v>930</v>
      </c>
    </row>
    <row r="79" spans="1:4">
      <c r="A79" s="1062">
        <v>78</v>
      </c>
      <c r="B79" t="s">
        <v>931</v>
      </c>
      <c r="C79" t="s">
        <v>931</v>
      </c>
      <c r="D79" t="s">
        <v>932</v>
      </c>
    </row>
    <row r="80" spans="1:4">
      <c r="A80" s="1062">
        <v>79</v>
      </c>
      <c r="B80" t="s">
        <v>933</v>
      </c>
      <c r="C80" t="s">
        <v>935</v>
      </c>
      <c r="D80" t="s">
        <v>936</v>
      </c>
    </row>
    <row r="81" spans="1:4">
      <c r="A81" s="1062">
        <v>80</v>
      </c>
      <c r="B81" t="s">
        <v>933</v>
      </c>
      <c r="C81" t="s">
        <v>937</v>
      </c>
      <c r="D81" t="s">
        <v>938</v>
      </c>
    </row>
    <row r="82" spans="1:4">
      <c r="A82" s="1062">
        <v>81</v>
      </c>
      <c r="B82" t="s">
        <v>933</v>
      </c>
      <c r="C82" t="s">
        <v>939</v>
      </c>
      <c r="D82" t="s">
        <v>940</v>
      </c>
    </row>
    <row r="83" spans="1:4">
      <c r="A83" s="1062">
        <v>82</v>
      </c>
      <c r="B83" t="s">
        <v>933</v>
      </c>
      <c r="C83" t="s">
        <v>941</v>
      </c>
      <c r="D83" t="s">
        <v>942</v>
      </c>
    </row>
    <row r="84" spans="1:4">
      <c r="A84" s="1062">
        <v>83</v>
      </c>
      <c r="B84" t="s">
        <v>933</v>
      </c>
      <c r="C84" t="s">
        <v>943</v>
      </c>
      <c r="D84" t="s">
        <v>944</v>
      </c>
    </row>
    <row r="85" spans="1:4">
      <c r="A85" s="1062">
        <v>84</v>
      </c>
      <c r="B85" t="s">
        <v>933</v>
      </c>
      <c r="C85" t="s">
        <v>945</v>
      </c>
      <c r="D85" t="s">
        <v>946</v>
      </c>
    </row>
    <row r="86" spans="1:4">
      <c r="A86" s="1062">
        <v>85</v>
      </c>
      <c r="B86" t="s">
        <v>933</v>
      </c>
      <c r="C86" t="s">
        <v>947</v>
      </c>
      <c r="D86" t="s">
        <v>948</v>
      </c>
    </row>
    <row r="87" spans="1:4">
      <c r="A87" s="1062">
        <v>86</v>
      </c>
      <c r="B87" t="s">
        <v>933</v>
      </c>
      <c r="C87" t="s">
        <v>949</v>
      </c>
      <c r="D87" t="s">
        <v>950</v>
      </c>
    </row>
    <row r="88" spans="1:4">
      <c r="A88" s="1062">
        <v>87</v>
      </c>
      <c r="B88" t="s">
        <v>933</v>
      </c>
      <c r="C88" t="s">
        <v>933</v>
      </c>
      <c r="D88" t="s">
        <v>934</v>
      </c>
    </row>
    <row r="89" spans="1:4">
      <c r="A89" s="1062">
        <v>88</v>
      </c>
      <c r="B89" t="s">
        <v>933</v>
      </c>
      <c r="C89" t="s">
        <v>951</v>
      </c>
      <c r="D89" t="s">
        <v>952</v>
      </c>
    </row>
    <row r="90" spans="1:4">
      <c r="A90" s="1062">
        <v>89</v>
      </c>
      <c r="B90" t="s">
        <v>933</v>
      </c>
      <c r="C90" t="s">
        <v>953</v>
      </c>
      <c r="D90" t="s">
        <v>954</v>
      </c>
    </row>
    <row r="91" spans="1:4">
      <c r="A91" s="1062">
        <v>90</v>
      </c>
      <c r="B91" t="s">
        <v>933</v>
      </c>
      <c r="C91" t="s">
        <v>955</v>
      </c>
      <c r="D91" t="s">
        <v>956</v>
      </c>
    </row>
    <row r="92" spans="1:4">
      <c r="A92" s="1062">
        <v>91</v>
      </c>
      <c r="B92" t="s">
        <v>933</v>
      </c>
      <c r="C92" t="s">
        <v>957</v>
      </c>
      <c r="D92" t="s">
        <v>958</v>
      </c>
    </row>
    <row r="93" spans="1:4">
      <c r="A93" s="1062">
        <v>92</v>
      </c>
      <c r="B93" t="s">
        <v>933</v>
      </c>
      <c r="C93" t="s">
        <v>959</v>
      </c>
      <c r="D93" t="s">
        <v>960</v>
      </c>
    </row>
    <row r="94" spans="1:4">
      <c r="A94" s="1062">
        <v>93</v>
      </c>
      <c r="B94" t="s">
        <v>933</v>
      </c>
      <c r="C94" t="s">
        <v>961</v>
      </c>
      <c r="D94" t="s">
        <v>962</v>
      </c>
    </row>
    <row r="95" spans="1:4">
      <c r="A95" s="1062">
        <v>94</v>
      </c>
      <c r="B95" t="s">
        <v>933</v>
      </c>
      <c r="C95" t="s">
        <v>963</v>
      </c>
      <c r="D95" t="s">
        <v>964</v>
      </c>
    </row>
    <row r="96" spans="1:4">
      <c r="A96" s="1062">
        <v>95</v>
      </c>
      <c r="B96" t="s">
        <v>965</v>
      </c>
      <c r="C96" t="s">
        <v>967</v>
      </c>
      <c r="D96" t="s">
        <v>968</v>
      </c>
    </row>
    <row r="97" spans="1:4">
      <c r="A97" s="1062">
        <v>96</v>
      </c>
      <c r="B97" t="s">
        <v>965</v>
      </c>
      <c r="C97" t="s">
        <v>965</v>
      </c>
      <c r="D97" t="s">
        <v>966</v>
      </c>
    </row>
    <row r="98" spans="1:4">
      <c r="A98" s="1062">
        <v>97</v>
      </c>
      <c r="B98" t="s">
        <v>965</v>
      </c>
      <c r="C98" t="s">
        <v>969</v>
      </c>
      <c r="D98" t="s">
        <v>970</v>
      </c>
    </row>
    <row r="99" spans="1:4">
      <c r="A99" s="1062">
        <v>98</v>
      </c>
      <c r="B99" t="s">
        <v>965</v>
      </c>
      <c r="C99" t="s">
        <v>971</v>
      </c>
      <c r="D99" t="s">
        <v>972</v>
      </c>
    </row>
    <row r="100" spans="1:4">
      <c r="A100" s="1062">
        <v>99</v>
      </c>
      <c r="B100" t="s">
        <v>965</v>
      </c>
      <c r="C100" t="s">
        <v>973</v>
      </c>
      <c r="D100" t="s">
        <v>974</v>
      </c>
    </row>
    <row r="101" spans="1:4">
      <c r="A101" s="1062">
        <v>100</v>
      </c>
      <c r="B101" t="s">
        <v>965</v>
      </c>
      <c r="C101" t="s">
        <v>975</v>
      </c>
      <c r="D101" t="s">
        <v>976</v>
      </c>
    </row>
    <row r="102" spans="1:4">
      <c r="A102" s="1062">
        <v>101</v>
      </c>
      <c r="B102" t="s">
        <v>965</v>
      </c>
      <c r="C102" t="s">
        <v>977</v>
      </c>
      <c r="D102" t="s">
        <v>978</v>
      </c>
    </row>
    <row r="103" spans="1:4">
      <c r="A103" s="1062">
        <v>102</v>
      </c>
      <c r="B103" t="s">
        <v>965</v>
      </c>
      <c r="C103" t="s">
        <v>979</v>
      </c>
      <c r="D103" t="s">
        <v>980</v>
      </c>
    </row>
    <row r="104" spans="1:4">
      <c r="A104" s="1062">
        <v>103</v>
      </c>
      <c r="B104" t="s">
        <v>965</v>
      </c>
      <c r="C104" t="s">
        <v>981</v>
      </c>
      <c r="D104" t="s">
        <v>982</v>
      </c>
    </row>
    <row r="105" spans="1:4">
      <c r="A105" s="1062">
        <v>104</v>
      </c>
      <c r="B105" t="s">
        <v>965</v>
      </c>
      <c r="C105" t="s">
        <v>983</v>
      </c>
      <c r="D105" t="s">
        <v>984</v>
      </c>
    </row>
    <row r="106" spans="1:4">
      <c r="A106" s="1062">
        <v>105</v>
      </c>
      <c r="B106" t="s">
        <v>965</v>
      </c>
      <c r="C106" t="s">
        <v>985</v>
      </c>
      <c r="D106" t="s">
        <v>986</v>
      </c>
    </row>
    <row r="107" spans="1:4">
      <c r="A107" s="1062">
        <v>106</v>
      </c>
      <c r="B107" t="s">
        <v>965</v>
      </c>
      <c r="C107" t="s">
        <v>987</v>
      </c>
      <c r="D107" t="s">
        <v>988</v>
      </c>
    </row>
    <row r="108" spans="1:4">
      <c r="A108" s="1062">
        <v>107</v>
      </c>
      <c r="B108" t="s">
        <v>989</v>
      </c>
      <c r="C108" t="s">
        <v>991</v>
      </c>
      <c r="D108" t="s">
        <v>992</v>
      </c>
    </row>
    <row r="109" spans="1:4">
      <c r="A109" s="1062">
        <v>108</v>
      </c>
      <c r="B109" t="s">
        <v>989</v>
      </c>
      <c r="C109" t="s">
        <v>993</v>
      </c>
      <c r="D109" t="s">
        <v>994</v>
      </c>
    </row>
    <row r="110" spans="1:4">
      <c r="A110" s="1062">
        <v>109</v>
      </c>
      <c r="B110" t="s">
        <v>989</v>
      </c>
      <c r="C110" t="s">
        <v>995</v>
      </c>
      <c r="D110" t="s">
        <v>996</v>
      </c>
    </row>
    <row r="111" spans="1:4">
      <c r="A111" s="1062">
        <v>110</v>
      </c>
      <c r="B111" t="s">
        <v>989</v>
      </c>
      <c r="C111" t="s">
        <v>989</v>
      </c>
      <c r="D111" t="s">
        <v>990</v>
      </c>
    </row>
    <row r="112" spans="1:4">
      <c r="A112" s="1062">
        <v>111</v>
      </c>
      <c r="B112" t="s">
        <v>989</v>
      </c>
      <c r="C112" t="s">
        <v>997</v>
      </c>
      <c r="D112" t="s">
        <v>998</v>
      </c>
    </row>
    <row r="113" spans="1:4">
      <c r="A113" s="1062">
        <v>112</v>
      </c>
      <c r="B113" t="s">
        <v>989</v>
      </c>
      <c r="C113" t="s">
        <v>999</v>
      </c>
      <c r="D113" t="s">
        <v>1000</v>
      </c>
    </row>
    <row r="114" spans="1:4">
      <c r="A114" s="1062">
        <v>113</v>
      </c>
      <c r="B114" t="s">
        <v>989</v>
      </c>
      <c r="C114" t="s">
        <v>1001</v>
      </c>
      <c r="D114" t="s">
        <v>1002</v>
      </c>
    </row>
    <row r="115" spans="1:4">
      <c r="A115" s="1062">
        <v>114</v>
      </c>
      <c r="B115" t="s">
        <v>989</v>
      </c>
      <c r="C115" t="s">
        <v>1003</v>
      </c>
      <c r="D115" t="s">
        <v>1004</v>
      </c>
    </row>
    <row r="116" spans="1:4">
      <c r="A116" s="1062">
        <v>115</v>
      </c>
      <c r="B116" t="s">
        <v>989</v>
      </c>
      <c r="C116" t="s">
        <v>1005</v>
      </c>
      <c r="D116" t="s">
        <v>1006</v>
      </c>
    </row>
    <row r="117" spans="1:4">
      <c r="A117" s="1062">
        <v>116</v>
      </c>
      <c r="B117" t="s">
        <v>989</v>
      </c>
      <c r="C117" t="s">
        <v>1007</v>
      </c>
      <c r="D117" t="s">
        <v>1008</v>
      </c>
    </row>
    <row r="118" spans="1:4">
      <c r="A118" s="1062">
        <v>117</v>
      </c>
      <c r="B118" t="s">
        <v>989</v>
      </c>
      <c r="C118" t="s">
        <v>1009</v>
      </c>
      <c r="D118" t="s">
        <v>1010</v>
      </c>
    </row>
    <row r="119" spans="1:4">
      <c r="A119" s="1062">
        <v>118</v>
      </c>
      <c r="B119" t="s">
        <v>989</v>
      </c>
      <c r="C119" t="s">
        <v>1011</v>
      </c>
      <c r="D119" t="s">
        <v>1012</v>
      </c>
    </row>
    <row r="120" spans="1:4">
      <c r="A120" s="1062">
        <v>119</v>
      </c>
      <c r="B120" t="s">
        <v>989</v>
      </c>
      <c r="C120" t="s">
        <v>1013</v>
      </c>
      <c r="D120" t="s">
        <v>1014</v>
      </c>
    </row>
    <row r="121" spans="1:4">
      <c r="A121" s="1062">
        <v>120</v>
      </c>
      <c r="B121" t="s">
        <v>1015</v>
      </c>
      <c r="C121" t="s">
        <v>1017</v>
      </c>
      <c r="D121" t="s">
        <v>1018</v>
      </c>
    </row>
    <row r="122" spans="1:4">
      <c r="A122" s="1062">
        <v>121</v>
      </c>
      <c r="B122" t="s">
        <v>1015</v>
      </c>
      <c r="C122" t="s">
        <v>1019</v>
      </c>
      <c r="D122" t="s">
        <v>1020</v>
      </c>
    </row>
    <row r="123" spans="1:4">
      <c r="A123" s="1062">
        <v>122</v>
      </c>
      <c r="B123" t="s">
        <v>1015</v>
      </c>
      <c r="C123" t="s">
        <v>1021</v>
      </c>
      <c r="D123" t="s">
        <v>1022</v>
      </c>
    </row>
    <row r="124" spans="1:4">
      <c r="A124" s="1062">
        <v>123</v>
      </c>
      <c r="B124" t="s">
        <v>1015</v>
      </c>
      <c r="C124" t="s">
        <v>1023</v>
      </c>
      <c r="D124" t="s">
        <v>1024</v>
      </c>
    </row>
    <row r="125" spans="1:4">
      <c r="A125" s="1062">
        <v>124</v>
      </c>
      <c r="B125" t="s">
        <v>1015</v>
      </c>
      <c r="C125" t="s">
        <v>1015</v>
      </c>
      <c r="D125" t="s">
        <v>1016</v>
      </c>
    </row>
    <row r="126" spans="1:4">
      <c r="A126" s="1062">
        <v>125</v>
      </c>
      <c r="B126" t="s">
        <v>1015</v>
      </c>
      <c r="C126" t="s">
        <v>1025</v>
      </c>
      <c r="D126" t="s">
        <v>1026</v>
      </c>
    </row>
    <row r="127" spans="1:4">
      <c r="A127" s="1062">
        <v>126</v>
      </c>
      <c r="B127" t="s">
        <v>1015</v>
      </c>
      <c r="C127" t="s">
        <v>1027</v>
      </c>
      <c r="D127" t="s">
        <v>1028</v>
      </c>
    </row>
    <row r="128" spans="1:4">
      <c r="A128" s="1062">
        <v>127</v>
      </c>
      <c r="B128" t="s">
        <v>1015</v>
      </c>
      <c r="C128" t="s">
        <v>1029</v>
      </c>
      <c r="D128" t="s">
        <v>1030</v>
      </c>
    </row>
    <row r="129" spans="1:4">
      <c r="A129" s="1062">
        <v>128</v>
      </c>
      <c r="B129" t="s">
        <v>1015</v>
      </c>
      <c r="C129" t="s">
        <v>1031</v>
      </c>
      <c r="D129" t="s">
        <v>1032</v>
      </c>
    </row>
    <row r="130" spans="1:4">
      <c r="A130" s="1062">
        <v>129</v>
      </c>
      <c r="B130" t="s">
        <v>1015</v>
      </c>
      <c r="C130" t="s">
        <v>1033</v>
      </c>
      <c r="D130" t="s">
        <v>1034</v>
      </c>
    </row>
    <row r="131" spans="1:4">
      <c r="A131" s="1062">
        <v>130</v>
      </c>
      <c r="B131" t="s">
        <v>1015</v>
      </c>
      <c r="C131" t="s">
        <v>1035</v>
      </c>
      <c r="D131" t="s">
        <v>1036</v>
      </c>
    </row>
    <row r="132" spans="1:4">
      <c r="A132" s="1062">
        <v>131</v>
      </c>
      <c r="B132" t="s">
        <v>1015</v>
      </c>
      <c r="C132" t="s">
        <v>1037</v>
      </c>
      <c r="D132" t="s">
        <v>1038</v>
      </c>
    </row>
    <row r="133" spans="1:4">
      <c r="A133" s="1062">
        <v>132</v>
      </c>
      <c r="B133" t="s">
        <v>1039</v>
      </c>
      <c r="C133" t="s">
        <v>1039</v>
      </c>
      <c r="D133" t="s">
        <v>1040</v>
      </c>
    </row>
    <row r="134" spans="1:4">
      <c r="A134" s="1062">
        <v>133</v>
      </c>
      <c r="B134" t="s">
        <v>1041</v>
      </c>
      <c r="C134" t="s">
        <v>1041</v>
      </c>
      <c r="D134" t="s">
        <v>1042</v>
      </c>
    </row>
    <row r="135" spans="1:4">
      <c r="A135" s="1062">
        <v>134</v>
      </c>
      <c r="B135" t="s">
        <v>1043</v>
      </c>
      <c r="C135" t="s">
        <v>1043</v>
      </c>
      <c r="D135" t="s">
        <v>1044</v>
      </c>
    </row>
    <row r="136" spans="1:4">
      <c r="A136" s="1062">
        <v>135</v>
      </c>
      <c r="B136" t="s">
        <v>1045</v>
      </c>
      <c r="C136" t="s">
        <v>1047</v>
      </c>
      <c r="D136" t="s">
        <v>1048</v>
      </c>
    </row>
    <row r="137" spans="1:4">
      <c r="A137" s="1062">
        <v>136</v>
      </c>
      <c r="B137" t="s">
        <v>1045</v>
      </c>
      <c r="C137" t="s">
        <v>1049</v>
      </c>
      <c r="D137" t="s">
        <v>1050</v>
      </c>
    </row>
    <row r="138" spans="1:4">
      <c r="A138" s="1062">
        <v>137</v>
      </c>
      <c r="B138" t="s">
        <v>1045</v>
      </c>
      <c r="C138" t="s">
        <v>1045</v>
      </c>
      <c r="D138" t="s">
        <v>1046</v>
      </c>
    </row>
    <row r="139" spans="1:4">
      <c r="A139" s="1062">
        <v>138</v>
      </c>
      <c r="B139" t="s">
        <v>1045</v>
      </c>
      <c r="C139" t="s">
        <v>1051</v>
      </c>
      <c r="D139" t="s">
        <v>1052</v>
      </c>
    </row>
    <row r="140" spans="1:4">
      <c r="A140" s="1062">
        <v>139</v>
      </c>
      <c r="B140" t="s">
        <v>1045</v>
      </c>
      <c r="C140" t="s">
        <v>1053</v>
      </c>
      <c r="D140" t="s">
        <v>1054</v>
      </c>
    </row>
    <row r="141" spans="1:4">
      <c r="A141" s="1062">
        <v>140</v>
      </c>
      <c r="B141" t="s">
        <v>1045</v>
      </c>
      <c r="C141" t="s">
        <v>1055</v>
      </c>
      <c r="D141" t="s">
        <v>1056</v>
      </c>
    </row>
    <row r="142" spans="1:4">
      <c r="A142" s="1062">
        <v>141</v>
      </c>
      <c r="B142" t="s">
        <v>1045</v>
      </c>
      <c r="C142" t="s">
        <v>1057</v>
      </c>
      <c r="D142" t="s">
        <v>1058</v>
      </c>
    </row>
    <row r="143" spans="1:4">
      <c r="A143" s="1062">
        <v>142</v>
      </c>
      <c r="B143" t="s">
        <v>1045</v>
      </c>
      <c r="C143" t="s">
        <v>1059</v>
      </c>
      <c r="D143" t="s">
        <v>1060</v>
      </c>
    </row>
    <row r="144" spans="1:4">
      <c r="A144" s="1062">
        <v>143</v>
      </c>
      <c r="B144" t="s">
        <v>1045</v>
      </c>
      <c r="C144" t="s">
        <v>1061</v>
      </c>
      <c r="D144" t="s">
        <v>1062</v>
      </c>
    </row>
    <row r="145" spans="1:4">
      <c r="A145" s="1062">
        <v>144</v>
      </c>
      <c r="B145" t="s">
        <v>1063</v>
      </c>
      <c r="C145" t="s">
        <v>1063</v>
      </c>
      <c r="D145" t="s">
        <v>1064</v>
      </c>
    </row>
    <row r="146" spans="1:4">
      <c r="A146" s="1062">
        <v>145</v>
      </c>
      <c r="B146" t="s">
        <v>1065</v>
      </c>
      <c r="C146" t="s">
        <v>1067</v>
      </c>
      <c r="D146" t="s">
        <v>1068</v>
      </c>
    </row>
    <row r="147" spans="1:4">
      <c r="A147" s="1062">
        <v>146</v>
      </c>
      <c r="B147" t="s">
        <v>1065</v>
      </c>
      <c r="C147" t="s">
        <v>1069</v>
      </c>
      <c r="D147" t="s">
        <v>1070</v>
      </c>
    </row>
    <row r="148" spans="1:4">
      <c r="A148" s="1062">
        <v>147</v>
      </c>
      <c r="B148" t="s">
        <v>1065</v>
      </c>
      <c r="C148" t="s">
        <v>1071</v>
      </c>
      <c r="D148" t="s">
        <v>1072</v>
      </c>
    </row>
    <row r="149" spans="1:4">
      <c r="A149" s="1062">
        <v>148</v>
      </c>
      <c r="B149" t="s">
        <v>1065</v>
      </c>
      <c r="C149" t="s">
        <v>1073</v>
      </c>
      <c r="D149" t="s">
        <v>1074</v>
      </c>
    </row>
    <row r="150" spans="1:4">
      <c r="A150" s="1062">
        <v>149</v>
      </c>
      <c r="B150" t="s">
        <v>1065</v>
      </c>
      <c r="C150" t="s">
        <v>1075</v>
      </c>
      <c r="D150" t="s">
        <v>1076</v>
      </c>
    </row>
    <row r="151" spans="1:4">
      <c r="A151" s="1062">
        <v>150</v>
      </c>
      <c r="B151" t="s">
        <v>1065</v>
      </c>
      <c r="C151" t="s">
        <v>1077</v>
      </c>
      <c r="D151" t="s">
        <v>1078</v>
      </c>
    </row>
    <row r="152" spans="1:4">
      <c r="A152" s="1062">
        <v>151</v>
      </c>
      <c r="B152" t="s">
        <v>1065</v>
      </c>
      <c r="C152" t="s">
        <v>1065</v>
      </c>
      <c r="D152" t="s">
        <v>1066</v>
      </c>
    </row>
    <row r="153" spans="1:4">
      <c r="A153" s="1062">
        <v>152</v>
      </c>
      <c r="B153" t="s">
        <v>1065</v>
      </c>
      <c r="C153" t="s">
        <v>1079</v>
      </c>
      <c r="D153" t="s">
        <v>1080</v>
      </c>
    </row>
    <row r="154" spans="1:4">
      <c r="A154" s="1062">
        <v>153</v>
      </c>
      <c r="B154" t="s">
        <v>1065</v>
      </c>
      <c r="C154" t="s">
        <v>1081</v>
      </c>
      <c r="D154" t="s">
        <v>1082</v>
      </c>
    </row>
    <row r="155" spans="1:4">
      <c r="A155" s="1062">
        <v>154</v>
      </c>
      <c r="B155" t="s">
        <v>1065</v>
      </c>
      <c r="C155" t="s">
        <v>1083</v>
      </c>
      <c r="D155" t="s">
        <v>1084</v>
      </c>
    </row>
    <row r="156" spans="1:4">
      <c r="A156" s="1062">
        <v>155</v>
      </c>
      <c r="B156" t="s">
        <v>1065</v>
      </c>
      <c r="C156" t="s">
        <v>1085</v>
      </c>
      <c r="D156" t="s">
        <v>1086</v>
      </c>
    </row>
    <row r="157" spans="1:4">
      <c r="A157" s="1062">
        <v>156</v>
      </c>
      <c r="B157" t="s">
        <v>1065</v>
      </c>
      <c r="C157" t="s">
        <v>1087</v>
      </c>
      <c r="D157" t="s">
        <v>1088</v>
      </c>
    </row>
    <row r="158" spans="1:4">
      <c r="A158" s="1062">
        <v>157</v>
      </c>
      <c r="B158" t="s">
        <v>1065</v>
      </c>
      <c r="C158" t="s">
        <v>1089</v>
      </c>
      <c r="D158" t="s">
        <v>1090</v>
      </c>
    </row>
    <row r="159" spans="1:4">
      <c r="A159" s="1062">
        <v>158</v>
      </c>
      <c r="B159" t="s">
        <v>1065</v>
      </c>
      <c r="C159" t="s">
        <v>1091</v>
      </c>
      <c r="D159" t="s">
        <v>1092</v>
      </c>
    </row>
    <row r="160" spans="1:4">
      <c r="A160" s="1062">
        <v>159</v>
      </c>
      <c r="B160" t="s">
        <v>1065</v>
      </c>
      <c r="C160" t="s">
        <v>1093</v>
      </c>
      <c r="D160" t="s">
        <v>1094</v>
      </c>
    </row>
    <row r="161" spans="1:4">
      <c r="A161" s="1062">
        <v>160</v>
      </c>
      <c r="B161" t="s">
        <v>1065</v>
      </c>
      <c r="C161" t="s">
        <v>1095</v>
      </c>
      <c r="D161" t="s">
        <v>1096</v>
      </c>
    </row>
    <row r="162" spans="1:4">
      <c r="A162" s="1062">
        <v>161</v>
      </c>
      <c r="B162" t="s">
        <v>1097</v>
      </c>
      <c r="C162" t="s">
        <v>1097</v>
      </c>
      <c r="D162" t="s">
        <v>1098</v>
      </c>
    </row>
    <row r="163" spans="1:4">
      <c r="A163" s="1062">
        <v>162</v>
      </c>
      <c r="B163" t="s">
        <v>1099</v>
      </c>
      <c r="C163" t="s">
        <v>1101</v>
      </c>
      <c r="D163" t="s">
        <v>1102</v>
      </c>
    </row>
    <row r="164" spans="1:4">
      <c r="A164" s="1062">
        <v>163</v>
      </c>
      <c r="B164" t="s">
        <v>1099</v>
      </c>
      <c r="C164" t="s">
        <v>1103</v>
      </c>
      <c r="D164" t="s">
        <v>1104</v>
      </c>
    </row>
    <row r="165" spans="1:4">
      <c r="A165" s="1062">
        <v>164</v>
      </c>
      <c r="B165" t="s">
        <v>1099</v>
      </c>
      <c r="C165" t="s">
        <v>1105</v>
      </c>
      <c r="D165" t="s">
        <v>1106</v>
      </c>
    </row>
    <row r="166" spans="1:4">
      <c r="A166" s="1062">
        <v>165</v>
      </c>
      <c r="B166" t="s">
        <v>1099</v>
      </c>
      <c r="C166" t="s">
        <v>1107</v>
      </c>
      <c r="D166" t="s">
        <v>1108</v>
      </c>
    </row>
    <row r="167" spans="1:4">
      <c r="A167" s="1062">
        <v>166</v>
      </c>
      <c r="B167" t="s">
        <v>1099</v>
      </c>
      <c r="C167" t="s">
        <v>1109</v>
      </c>
      <c r="D167" t="s">
        <v>1110</v>
      </c>
    </row>
    <row r="168" spans="1:4">
      <c r="A168" s="1062">
        <v>167</v>
      </c>
      <c r="B168" t="s">
        <v>1099</v>
      </c>
      <c r="C168" t="s">
        <v>1111</v>
      </c>
      <c r="D168" t="s">
        <v>1112</v>
      </c>
    </row>
    <row r="169" spans="1:4">
      <c r="A169" s="1062">
        <v>168</v>
      </c>
      <c r="B169" t="s">
        <v>1099</v>
      </c>
      <c r="C169" t="s">
        <v>1099</v>
      </c>
      <c r="D169" t="s">
        <v>1100</v>
      </c>
    </row>
    <row r="170" spans="1:4">
      <c r="A170" s="1062">
        <v>169</v>
      </c>
      <c r="B170" t="s">
        <v>1099</v>
      </c>
      <c r="C170" t="s">
        <v>1113</v>
      </c>
      <c r="D170" t="s">
        <v>1114</v>
      </c>
    </row>
    <row r="171" spans="1:4">
      <c r="A171" s="1062">
        <v>170</v>
      </c>
      <c r="B171" t="s">
        <v>1115</v>
      </c>
      <c r="C171" t="s">
        <v>1117</v>
      </c>
      <c r="D171" t="s">
        <v>1118</v>
      </c>
    </row>
    <row r="172" spans="1:4">
      <c r="A172" s="1062">
        <v>171</v>
      </c>
      <c r="B172" t="s">
        <v>1115</v>
      </c>
      <c r="C172" t="s">
        <v>1119</v>
      </c>
      <c r="D172" t="s">
        <v>1120</v>
      </c>
    </row>
    <row r="173" spans="1:4">
      <c r="A173" s="1062">
        <v>172</v>
      </c>
      <c r="B173" t="s">
        <v>1115</v>
      </c>
      <c r="C173" t="s">
        <v>1121</v>
      </c>
      <c r="D173" t="s">
        <v>1122</v>
      </c>
    </row>
    <row r="174" spans="1:4">
      <c r="A174" s="1062">
        <v>173</v>
      </c>
      <c r="B174" t="s">
        <v>1115</v>
      </c>
      <c r="C174" t="s">
        <v>1123</v>
      </c>
      <c r="D174" t="s">
        <v>1124</v>
      </c>
    </row>
    <row r="175" spans="1:4">
      <c r="A175" s="1062">
        <v>174</v>
      </c>
      <c r="B175" t="s">
        <v>1115</v>
      </c>
      <c r="C175" t="s">
        <v>1125</v>
      </c>
      <c r="D175" t="s">
        <v>1126</v>
      </c>
    </row>
    <row r="176" spans="1:4">
      <c r="A176" s="1062">
        <v>175</v>
      </c>
      <c r="B176" t="s">
        <v>1115</v>
      </c>
      <c r="C176" t="s">
        <v>1115</v>
      </c>
      <c r="D176" t="s">
        <v>1116</v>
      </c>
    </row>
    <row r="177" spans="1:4">
      <c r="A177" s="1062">
        <v>176</v>
      </c>
      <c r="B177" t="s">
        <v>1115</v>
      </c>
      <c r="C177" t="s">
        <v>1127</v>
      </c>
      <c r="D177" t="s">
        <v>1128</v>
      </c>
    </row>
    <row r="178" spans="1:4">
      <c r="A178" s="1062">
        <v>177</v>
      </c>
      <c r="B178" t="s">
        <v>1129</v>
      </c>
      <c r="C178" t="s">
        <v>1021</v>
      </c>
      <c r="D178" t="s">
        <v>1131</v>
      </c>
    </row>
    <row r="179" spans="1:4">
      <c r="A179" s="1062">
        <v>178</v>
      </c>
      <c r="B179" t="s">
        <v>1129</v>
      </c>
      <c r="C179" t="s">
        <v>1132</v>
      </c>
      <c r="D179" t="s">
        <v>1133</v>
      </c>
    </row>
    <row r="180" spans="1:4">
      <c r="A180" s="1062">
        <v>179</v>
      </c>
      <c r="B180" t="s">
        <v>1129</v>
      </c>
      <c r="C180" t="s">
        <v>1134</v>
      </c>
      <c r="D180" t="s">
        <v>1135</v>
      </c>
    </row>
    <row r="181" spans="1:4">
      <c r="A181" s="1062">
        <v>180</v>
      </c>
      <c r="B181" t="s">
        <v>1129</v>
      </c>
      <c r="C181" t="s">
        <v>1136</v>
      </c>
      <c r="D181" t="s">
        <v>1137</v>
      </c>
    </row>
    <row r="182" spans="1:4">
      <c r="A182" s="1062">
        <v>181</v>
      </c>
      <c r="B182" t="s">
        <v>1129</v>
      </c>
      <c r="C182" t="s">
        <v>1138</v>
      </c>
      <c r="D182" t="s">
        <v>1139</v>
      </c>
    </row>
    <row r="183" spans="1:4">
      <c r="A183" s="1062">
        <v>182</v>
      </c>
      <c r="B183" t="s">
        <v>1129</v>
      </c>
      <c r="C183" t="s">
        <v>1140</v>
      </c>
      <c r="D183" t="s">
        <v>1141</v>
      </c>
    </row>
    <row r="184" spans="1:4">
      <c r="A184" s="1062">
        <v>183</v>
      </c>
      <c r="B184" t="s">
        <v>1129</v>
      </c>
      <c r="C184" t="s">
        <v>1142</v>
      </c>
      <c r="D184" t="s">
        <v>1143</v>
      </c>
    </row>
    <row r="185" spans="1:4">
      <c r="A185" s="1062">
        <v>184</v>
      </c>
      <c r="B185" t="s">
        <v>1129</v>
      </c>
      <c r="C185" t="s">
        <v>1144</v>
      </c>
      <c r="D185" t="s">
        <v>1145</v>
      </c>
    </row>
    <row r="186" spans="1:4">
      <c r="A186" s="1062">
        <v>185</v>
      </c>
      <c r="B186" t="s">
        <v>1129</v>
      </c>
      <c r="C186" t="s">
        <v>1146</v>
      </c>
      <c r="D186" t="s">
        <v>1147</v>
      </c>
    </row>
    <row r="187" spans="1:4">
      <c r="A187" s="1062">
        <v>186</v>
      </c>
      <c r="B187" t="s">
        <v>1129</v>
      </c>
      <c r="C187" t="s">
        <v>1148</v>
      </c>
      <c r="D187" t="s">
        <v>1149</v>
      </c>
    </row>
    <row r="188" spans="1:4">
      <c r="A188" s="1062">
        <v>187</v>
      </c>
      <c r="B188" t="s">
        <v>1129</v>
      </c>
      <c r="C188" t="s">
        <v>1150</v>
      </c>
      <c r="D188" t="s">
        <v>1151</v>
      </c>
    </row>
    <row r="189" spans="1:4">
      <c r="A189" s="1062">
        <v>188</v>
      </c>
      <c r="B189" t="s">
        <v>1129</v>
      </c>
      <c r="C189" t="s">
        <v>1129</v>
      </c>
      <c r="D189" t="s">
        <v>1130</v>
      </c>
    </row>
    <row r="190" spans="1:4">
      <c r="A190" s="1062">
        <v>189</v>
      </c>
      <c r="B190" t="s">
        <v>1152</v>
      </c>
      <c r="C190" t="s">
        <v>1154</v>
      </c>
      <c r="D190" t="s">
        <v>1155</v>
      </c>
    </row>
    <row r="191" spans="1:4">
      <c r="A191" s="1062">
        <v>190</v>
      </c>
      <c r="B191" t="s">
        <v>1152</v>
      </c>
      <c r="C191" t="s">
        <v>1156</v>
      </c>
      <c r="D191" t="s">
        <v>1157</v>
      </c>
    </row>
    <row r="192" spans="1:4">
      <c r="A192" s="1062">
        <v>191</v>
      </c>
      <c r="B192" t="s">
        <v>1152</v>
      </c>
      <c r="C192" t="s">
        <v>1158</v>
      </c>
      <c r="D192" t="s">
        <v>1159</v>
      </c>
    </row>
    <row r="193" spans="1:4">
      <c r="A193" s="1062">
        <v>192</v>
      </c>
      <c r="B193" t="s">
        <v>1152</v>
      </c>
      <c r="C193" t="s">
        <v>1160</v>
      </c>
      <c r="D193" t="s">
        <v>1161</v>
      </c>
    </row>
    <row r="194" spans="1:4">
      <c r="A194" s="1062">
        <v>193</v>
      </c>
      <c r="B194" t="s">
        <v>1152</v>
      </c>
      <c r="C194" t="s">
        <v>799</v>
      </c>
      <c r="D194" t="s">
        <v>1162</v>
      </c>
    </row>
    <row r="195" spans="1:4">
      <c r="A195" s="1062">
        <v>194</v>
      </c>
      <c r="B195" t="s">
        <v>1152</v>
      </c>
      <c r="C195" t="s">
        <v>1163</v>
      </c>
      <c r="D195" t="s">
        <v>1164</v>
      </c>
    </row>
    <row r="196" spans="1:4">
      <c r="A196" s="1062">
        <v>195</v>
      </c>
      <c r="B196" t="s">
        <v>1152</v>
      </c>
      <c r="C196" t="s">
        <v>1165</v>
      </c>
      <c r="D196" t="s">
        <v>1166</v>
      </c>
    </row>
    <row r="197" spans="1:4">
      <c r="A197" s="1062">
        <v>196</v>
      </c>
      <c r="B197" t="s">
        <v>1152</v>
      </c>
      <c r="C197" t="s">
        <v>1167</v>
      </c>
      <c r="D197" t="s">
        <v>1168</v>
      </c>
    </row>
    <row r="198" spans="1:4">
      <c r="A198" s="1062">
        <v>197</v>
      </c>
      <c r="B198" t="s">
        <v>1152</v>
      </c>
      <c r="C198" t="s">
        <v>1169</v>
      </c>
      <c r="D198" t="s">
        <v>1170</v>
      </c>
    </row>
    <row r="199" spans="1:4">
      <c r="A199" s="1062">
        <v>198</v>
      </c>
      <c r="B199" t="s">
        <v>1152</v>
      </c>
      <c r="C199" t="s">
        <v>1171</v>
      </c>
      <c r="D199" t="s">
        <v>1172</v>
      </c>
    </row>
    <row r="200" spans="1:4">
      <c r="A200" s="1062">
        <v>199</v>
      </c>
      <c r="B200" t="s">
        <v>1152</v>
      </c>
      <c r="C200" t="s">
        <v>1173</v>
      </c>
      <c r="D200" t="s">
        <v>1174</v>
      </c>
    </row>
    <row r="201" spans="1:4">
      <c r="A201" s="1062">
        <v>200</v>
      </c>
      <c r="B201" t="s">
        <v>1152</v>
      </c>
      <c r="C201" t="s">
        <v>1175</v>
      </c>
      <c r="D201" t="s">
        <v>1176</v>
      </c>
    </row>
    <row r="202" spans="1:4">
      <c r="A202" s="1062">
        <v>201</v>
      </c>
      <c r="B202" t="s">
        <v>1152</v>
      </c>
      <c r="C202" t="s">
        <v>1152</v>
      </c>
      <c r="D202" t="s">
        <v>1153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6" t="s">
        <v>492</v>
      </c>
      <c r="G2" s="1207"/>
      <c r="H2" s="1208"/>
      <c r="I2" s="642"/>
    </row>
    <row r="3" spans="1:14" ht="3" customHeight="1"/>
    <row r="4" spans="1:14" s="572" customFormat="1" ht="11.25">
      <c r="A4" s="592"/>
      <c r="B4" s="592"/>
      <c r="C4" s="592"/>
      <c r="D4" s="592"/>
      <c r="F4" s="1158" t="s">
        <v>454</v>
      </c>
      <c r="G4" s="1158"/>
      <c r="H4" s="1158"/>
      <c r="I4" s="1209" t="s">
        <v>455</v>
      </c>
      <c r="J4" s="592"/>
      <c r="K4" s="592"/>
      <c r="L4" s="592"/>
      <c r="M4" s="592"/>
      <c r="N4" s="592"/>
    </row>
    <row r="5" spans="1:14" s="572" customFormat="1" ht="11.25" customHeight="1">
      <c r="A5" s="592"/>
      <c r="B5" s="592"/>
      <c r="C5" s="592"/>
      <c r="D5" s="592"/>
      <c r="F5" s="608" t="s">
        <v>92</v>
      </c>
      <c r="G5" s="620" t="s">
        <v>457</v>
      </c>
      <c r="H5" s="607" t="s">
        <v>442</v>
      </c>
      <c r="I5" s="120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24.12.2018</v>
      </c>
      <c r="I7" s="583" t="s">
        <v>494</v>
      </c>
      <c r="J7" s="617"/>
      <c r="K7" s="592"/>
      <c r="L7" s="592"/>
      <c r="M7" s="592"/>
      <c r="N7" s="592"/>
    </row>
    <row r="8" spans="1:14" s="572" customFormat="1" ht="45">
      <c r="A8" s="1210">
        <v>1</v>
      </c>
      <c r="B8" s="592"/>
      <c r="C8" s="592"/>
      <c r="D8" s="592"/>
      <c r="F8" s="618" t="str">
        <f>"2." &amp;mergeValue(A8)</f>
        <v>2.1</v>
      </c>
      <c r="G8" s="634" t="s">
        <v>495</v>
      </c>
      <c r="H8" s="606"/>
      <c r="I8" s="583" t="s">
        <v>591</v>
      </c>
      <c r="J8" s="617"/>
      <c r="K8" s="592"/>
      <c r="L8" s="592"/>
      <c r="M8" s="592"/>
      <c r="N8" s="592"/>
    </row>
    <row r="9" spans="1:14" s="572" customFormat="1" ht="22.5">
      <c r="A9" s="1210"/>
      <c r="B9" s="592"/>
      <c r="C9" s="592"/>
      <c r="D9" s="592"/>
      <c r="F9" s="618" t="str">
        <f>"3." &amp;mergeValue(A9)</f>
        <v>3.1</v>
      </c>
      <c r="G9" s="634" t="s">
        <v>496</v>
      </c>
      <c r="H9" s="606"/>
      <c r="I9" s="583" t="s">
        <v>589</v>
      </c>
      <c r="J9" s="617"/>
      <c r="K9" s="592"/>
      <c r="L9" s="592"/>
      <c r="M9" s="592"/>
      <c r="N9" s="592"/>
    </row>
    <row r="10" spans="1:14" s="572" customFormat="1" ht="22.5">
      <c r="A10" s="1210"/>
      <c r="B10" s="592"/>
      <c r="C10" s="592"/>
      <c r="D10" s="592"/>
      <c r="F10" s="618" t="str">
        <f>"4."&amp;mergeValue(A10)</f>
        <v>4.1</v>
      </c>
      <c r="G10" s="634" t="s">
        <v>497</v>
      </c>
      <c r="H10" s="607" t="s">
        <v>458</v>
      </c>
      <c r="I10" s="583"/>
      <c r="J10" s="617"/>
      <c r="K10" s="592"/>
      <c r="L10" s="592"/>
      <c r="M10" s="592"/>
      <c r="N10" s="592"/>
    </row>
    <row r="11" spans="1:14" s="572" customFormat="1" ht="18.75">
      <c r="A11" s="1210"/>
      <c r="B11" s="1210">
        <v>1</v>
      </c>
      <c r="C11" s="625"/>
      <c r="D11" s="625"/>
      <c r="F11" s="618" t="str">
        <f>"4."&amp;mergeValue(A11) &amp;"."&amp;mergeValue(B11)</f>
        <v>4.1.1</v>
      </c>
      <c r="G11" s="613" t="s">
        <v>593</v>
      </c>
      <c r="H11" s="606" t="str">
        <f>IF(region_name="","",region_name)</f>
        <v>Ставропольский край</v>
      </c>
      <c r="I11" s="583" t="s">
        <v>500</v>
      </c>
      <c r="J11" s="617"/>
      <c r="K11" s="592"/>
      <c r="L11" s="592"/>
      <c r="M11" s="592"/>
      <c r="N11" s="592"/>
    </row>
    <row r="12" spans="1:14" s="572" customFormat="1" ht="22.5">
      <c r="A12" s="1210"/>
      <c r="B12" s="1210"/>
      <c r="C12" s="1210">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210"/>
      <c r="B13" s="1210"/>
      <c r="C13" s="1210"/>
      <c r="D13" s="625">
        <v>1</v>
      </c>
      <c r="F13" s="618" t="str">
        <f>"4."&amp;mergeValue(A13) &amp;"."&amp;mergeValue(B13)&amp;"."&amp;mergeValue(C13)&amp;"."&amp;mergeValue(D13)</f>
        <v>4.1.1.1.1</v>
      </c>
      <c r="G13" s="635" t="s">
        <v>499</v>
      </c>
      <c r="H13" s="606"/>
      <c r="I13" s="1211" t="s">
        <v>592</v>
      </c>
      <c r="J13" s="617"/>
      <c r="K13" s="592"/>
      <c r="L13" s="592"/>
      <c r="M13" s="592"/>
      <c r="N13" s="592"/>
    </row>
    <row r="14" spans="1:14" s="572" customFormat="1" ht="18.75">
      <c r="A14" s="1210"/>
      <c r="B14" s="1210"/>
      <c r="C14" s="1210"/>
      <c r="D14" s="625"/>
      <c r="F14" s="621"/>
      <c r="G14" s="552" t="s">
        <v>4</v>
      </c>
      <c r="H14" s="626"/>
      <c r="I14" s="1211"/>
      <c r="J14" s="617"/>
      <c r="K14" s="592"/>
      <c r="L14" s="592"/>
      <c r="M14" s="592"/>
      <c r="N14" s="592"/>
    </row>
    <row r="15" spans="1:14" s="572" customFormat="1" ht="18.75">
      <c r="A15" s="1210"/>
      <c r="B15" s="1210"/>
      <c r="C15" s="625"/>
      <c r="D15" s="625"/>
      <c r="F15" s="636"/>
      <c r="G15" s="579" t="s">
        <v>403</v>
      </c>
      <c r="H15" s="637"/>
      <c r="I15" s="638"/>
      <c r="J15" s="617"/>
      <c r="K15" s="592"/>
      <c r="L15" s="592"/>
      <c r="M15" s="592"/>
      <c r="N15" s="592"/>
    </row>
    <row r="16" spans="1:14" s="572" customFormat="1" ht="18.75">
      <c r="A16" s="1210"/>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5" t="s">
        <v>594</v>
      </c>
      <c r="H19" s="1205"/>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8" t="s">
        <v>632</v>
      </c>
      <c r="M5" s="1238"/>
      <c r="N5" s="1238"/>
      <c r="O5" s="1238"/>
      <c r="P5" s="1238"/>
      <c r="Q5" s="1238"/>
      <c r="R5" s="1238"/>
      <c r="S5" s="1238"/>
      <c r="T5" s="1238"/>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15" t="str">
        <f>IF(NameOrPr_ch="",IF(NameOrPr="","",NameOrPr),NameOrPr_ch)</f>
        <v>Региональная тарифная комиссия Ставропольского края</v>
      </c>
      <c r="P7" s="1215"/>
      <c r="Q7" s="1215"/>
      <c r="R7" s="1215"/>
      <c r="S7" s="1215"/>
      <c r="T7" s="1215"/>
      <c r="U7" s="584"/>
      <c r="V7" s="584"/>
      <c r="W7" s="521"/>
      <c r="X7" s="592"/>
      <c r="Y7" s="592"/>
      <c r="Z7" s="592"/>
      <c r="AA7" s="592"/>
      <c r="AB7" s="592"/>
    </row>
    <row r="8" spans="1:28" s="572" customFormat="1" ht="18.75">
      <c r="A8" s="592"/>
      <c r="B8" s="592"/>
      <c r="C8" s="592"/>
      <c r="D8" s="592"/>
      <c r="E8" s="592"/>
      <c r="F8" s="592"/>
      <c r="G8" s="592"/>
      <c r="H8" s="592"/>
      <c r="L8" s="501"/>
      <c r="M8" s="619" t="s">
        <v>597</v>
      </c>
      <c r="N8" s="668"/>
      <c r="O8" s="1215" t="str">
        <f>IF(datePr_ch="",IF(datePr="","",datePr),datePr_ch)</f>
        <v>18.12.2018</v>
      </c>
      <c r="P8" s="1215"/>
      <c r="Q8" s="1215"/>
      <c r="R8" s="1215"/>
      <c r="S8" s="1215"/>
      <c r="T8" s="1215"/>
      <c r="U8" s="584"/>
      <c r="V8" s="584"/>
      <c r="W8" s="521"/>
      <c r="X8" s="592"/>
      <c r="Y8" s="592"/>
      <c r="Z8" s="592"/>
      <c r="AA8" s="592"/>
      <c r="AB8" s="592"/>
    </row>
    <row r="9" spans="1:28" s="572" customFormat="1" ht="18.75">
      <c r="A9" s="592"/>
      <c r="B9" s="592"/>
      <c r="C9" s="592"/>
      <c r="D9" s="592"/>
      <c r="E9" s="592"/>
      <c r="F9" s="592"/>
      <c r="G9" s="592"/>
      <c r="H9" s="592"/>
      <c r="L9" s="554"/>
      <c r="M9" s="619" t="s">
        <v>596</v>
      </c>
      <c r="N9" s="668"/>
      <c r="O9" s="1215" t="str">
        <f>IF(numberPr_ch="",IF(numberPr="","",numberPr),numberPr_ch)</f>
        <v>57/2</v>
      </c>
      <c r="P9" s="1215"/>
      <c r="Q9" s="1215"/>
      <c r="R9" s="1215"/>
      <c r="S9" s="1215"/>
      <c r="T9" s="1215"/>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15" t="str">
        <f>IF(IstPub_ch="",IF(IstPub="","",IstPub),IstPub_ch)</f>
        <v xml:space="preserve">Официальный интернет-портал правовой информации Ставропольского края </v>
      </c>
      <c r="P10" s="1215"/>
      <c r="Q10" s="1215"/>
      <c r="R10" s="1215"/>
      <c r="S10" s="1215"/>
      <c r="T10" s="1215"/>
      <c r="U10" s="584"/>
      <c r="V10" s="584"/>
      <c r="W10" s="521"/>
      <c r="X10" s="592"/>
      <c r="Y10" s="592"/>
      <c r="Z10" s="592"/>
      <c r="AA10" s="592"/>
      <c r="AB10" s="592"/>
    </row>
    <row r="11" spans="1:28" s="572" customFormat="1" ht="11.25" hidden="1">
      <c r="A11" s="592"/>
      <c r="B11" s="592"/>
      <c r="C11" s="592"/>
      <c r="D11" s="592"/>
      <c r="E11" s="592"/>
      <c r="F11" s="592"/>
      <c r="G11" s="592"/>
      <c r="H11" s="592"/>
      <c r="L11" s="1239"/>
      <c r="M11" s="1239"/>
      <c r="N11" s="568"/>
      <c r="O11" s="584"/>
      <c r="P11" s="584"/>
      <c r="Q11" s="584"/>
      <c r="R11" s="584"/>
      <c r="S11" s="584"/>
      <c r="T11" s="584"/>
      <c r="U11" s="590" t="s">
        <v>373</v>
      </c>
      <c r="X11" s="592"/>
      <c r="Y11" s="592"/>
      <c r="Z11" s="592"/>
      <c r="AA11" s="592"/>
      <c r="AB11" s="592"/>
    </row>
    <row r="12" spans="1:28">
      <c r="J12" s="531"/>
      <c r="K12" s="531"/>
      <c r="L12" s="526"/>
      <c r="M12" s="526"/>
      <c r="N12" s="504"/>
      <c r="O12" s="1216"/>
      <c r="P12" s="1216"/>
      <c r="Q12" s="1216"/>
      <c r="R12" s="1216"/>
      <c r="S12" s="1216"/>
      <c r="T12" s="1216"/>
      <c r="U12" s="1216"/>
    </row>
    <row r="13" spans="1:28">
      <c r="J13" s="531"/>
      <c r="K13" s="531"/>
      <c r="L13" s="1158" t="s">
        <v>454</v>
      </c>
      <c r="M13" s="1158"/>
      <c r="N13" s="1158"/>
      <c r="O13" s="1158"/>
      <c r="P13" s="1158"/>
      <c r="Q13" s="1158"/>
      <c r="R13" s="1158"/>
      <c r="S13" s="1158"/>
      <c r="T13" s="1158"/>
      <c r="U13" s="1158"/>
      <c r="V13" s="1158"/>
      <c r="W13" s="1158" t="s">
        <v>455</v>
      </c>
    </row>
    <row r="14" spans="1:28" ht="14.25" customHeight="1">
      <c r="J14" s="531"/>
      <c r="K14" s="531"/>
      <c r="L14" s="1222" t="s">
        <v>92</v>
      </c>
      <c r="M14" s="1222" t="s">
        <v>640</v>
      </c>
      <c r="N14" s="663"/>
      <c r="O14" s="1223" t="s">
        <v>642</v>
      </c>
      <c r="P14" s="1224"/>
      <c r="Q14" s="1224"/>
      <c r="R14" s="1224"/>
      <c r="S14" s="1224"/>
      <c r="T14" s="1225"/>
      <c r="U14" s="1233" t="s">
        <v>341</v>
      </c>
      <c r="V14" s="1219" t="s">
        <v>275</v>
      </c>
      <c r="W14" s="1158"/>
    </row>
    <row r="15" spans="1:28" ht="14.25" customHeight="1">
      <c r="J15" s="531"/>
      <c r="K15" s="531"/>
      <c r="L15" s="1222"/>
      <c r="M15" s="1222"/>
      <c r="N15" s="664"/>
      <c r="O15" s="1228" t="s">
        <v>606</v>
      </c>
      <c r="P15" s="1226" t="s">
        <v>271</v>
      </c>
      <c r="Q15" s="1227"/>
      <c r="R15" s="1230" t="s">
        <v>655</v>
      </c>
      <c r="S15" s="1231"/>
      <c r="T15" s="1232"/>
      <c r="U15" s="1234"/>
      <c r="V15" s="1220"/>
      <c r="W15" s="1158"/>
    </row>
    <row r="16" spans="1:28" ht="33.75" customHeight="1">
      <c r="J16" s="531"/>
      <c r="K16" s="531"/>
      <c r="L16" s="1222"/>
      <c r="M16" s="1222"/>
      <c r="N16" s="665"/>
      <c r="O16" s="1229"/>
      <c r="P16" s="537" t="s">
        <v>607</v>
      </c>
      <c r="Q16" s="537" t="s">
        <v>6</v>
      </c>
      <c r="R16" s="538" t="s">
        <v>274</v>
      </c>
      <c r="S16" s="1217" t="s">
        <v>273</v>
      </c>
      <c r="T16" s="1218"/>
      <c r="U16" s="1235"/>
      <c r="V16" s="1221"/>
      <c r="W16" s="1158"/>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40">
        <f ca="1">OFFSET(S17,0,-1)+1</f>
        <v>7</v>
      </c>
      <c r="T17" s="1240"/>
      <c r="U17" s="650">
        <f ca="1">OFFSET(U17,0,-2)+1</f>
        <v>8</v>
      </c>
      <c r="V17" s="651">
        <f ca="1">OFFSET(V17,0,-1)</f>
        <v>8</v>
      </c>
      <c r="W17" s="650">
        <f ca="1">OFFSET(W17,0,-1)+1</f>
        <v>9</v>
      </c>
    </row>
    <row r="18" spans="1:28" ht="22.5">
      <c r="A18" s="1241">
        <v>1</v>
      </c>
      <c r="B18" s="849"/>
      <c r="C18" s="849"/>
      <c r="D18" s="849"/>
      <c r="E18" s="850"/>
      <c r="F18" s="851"/>
      <c r="G18" s="851"/>
      <c r="H18" s="851"/>
      <c r="I18" s="852"/>
      <c r="J18" s="847"/>
      <c r="K18" s="854"/>
      <c r="L18" s="595">
        <f>mergeValue(A18)</f>
        <v>1</v>
      </c>
      <c r="M18" s="643" t="s">
        <v>20</v>
      </c>
      <c r="N18" s="648"/>
      <c r="O18" s="1242"/>
      <c r="P18" s="1242"/>
      <c r="Q18" s="1242"/>
      <c r="R18" s="1242"/>
      <c r="S18" s="1242"/>
      <c r="T18" s="1242"/>
      <c r="U18" s="1242"/>
      <c r="V18" s="1242"/>
      <c r="W18" s="632" t="s">
        <v>477</v>
      </c>
      <c r="Y18" s="591"/>
      <c r="Z18" s="591" t="str">
        <f t="shared" ref="Z18:Z31" si="0">IF(M18="","",M18 )</f>
        <v>Наименование тарифа</v>
      </c>
      <c r="AA18" s="591"/>
      <c r="AB18" s="591"/>
    </row>
    <row r="19" spans="1:28" ht="22.5">
      <c r="A19" s="1241"/>
      <c r="B19" s="1241">
        <v>1</v>
      </c>
      <c r="C19" s="849"/>
      <c r="D19" s="849"/>
      <c r="E19" s="851"/>
      <c r="F19" s="851"/>
      <c r="G19" s="851"/>
      <c r="H19" s="851"/>
      <c r="I19" s="846"/>
      <c r="J19" s="845"/>
      <c r="K19" s="848"/>
      <c r="L19" s="595" t="str">
        <f>mergeValue(A19) &amp;"."&amp; mergeValue(B19)</f>
        <v>1.1</v>
      </c>
      <c r="M19" s="548" t="s">
        <v>16</v>
      </c>
      <c r="N19" s="648"/>
      <c r="O19" s="1242"/>
      <c r="P19" s="1242"/>
      <c r="Q19" s="1242"/>
      <c r="R19" s="1242"/>
      <c r="S19" s="1242"/>
      <c r="T19" s="1242"/>
      <c r="U19" s="1242"/>
      <c r="V19" s="1242"/>
      <c r="W19" s="632" t="s">
        <v>478</v>
      </c>
      <c r="Y19" s="591"/>
      <c r="Z19" s="591" t="str">
        <f t="shared" si="0"/>
        <v>Территория действия тарифа</v>
      </c>
      <c r="AA19" s="591"/>
      <c r="AB19" s="591"/>
    </row>
    <row r="20" spans="1:28" ht="22.5">
      <c r="A20" s="1241"/>
      <c r="B20" s="1241"/>
      <c r="C20" s="1241">
        <v>1</v>
      </c>
      <c r="D20" s="849"/>
      <c r="E20" s="851"/>
      <c r="F20" s="851"/>
      <c r="G20" s="851"/>
      <c r="H20" s="851"/>
      <c r="I20" s="853"/>
      <c r="J20" s="845"/>
      <c r="K20" s="848"/>
      <c r="L20" s="595" t="str">
        <f>mergeValue(A20) &amp;"."&amp; mergeValue(B20)&amp;"."&amp; mergeValue(C20)</f>
        <v>1.1.1</v>
      </c>
      <c r="M20" s="549" t="s">
        <v>7</v>
      </c>
      <c r="N20" s="648"/>
      <c r="O20" s="1242"/>
      <c r="P20" s="1242"/>
      <c r="Q20" s="1242"/>
      <c r="R20" s="1242"/>
      <c r="S20" s="1242"/>
      <c r="T20" s="1242"/>
      <c r="U20" s="1242"/>
      <c r="V20" s="1242"/>
      <c r="W20" s="632" t="s">
        <v>634</v>
      </c>
      <c r="Y20" s="591"/>
      <c r="Z20" s="591" t="str">
        <f t="shared" si="0"/>
        <v xml:space="preserve">Наименование системы теплоснабжения </v>
      </c>
      <c r="AA20" s="591"/>
      <c r="AB20" s="591"/>
    </row>
    <row r="21" spans="1:28" ht="22.5">
      <c r="A21" s="1241"/>
      <c r="B21" s="1241"/>
      <c r="C21" s="1241"/>
      <c r="D21" s="1241">
        <v>1</v>
      </c>
      <c r="E21" s="851"/>
      <c r="F21" s="851"/>
      <c r="G21" s="851"/>
      <c r="H21" s="851"/>
      <c r="I21" s="853"/>
      <c r="J21" s="845"/>
      <c r="K21" s="848"/>
      <c r="L21" s="595" t="str">
        <f>mergeValue(A21) &amp;"."&amp; mergeValue(B21)&amp;"."&amp; mergeValue(C21)&amp;"."&amp; mergeValue(D21)</f>
        <v>1.1.1.1</v>
      </c>
      <c r="M21" s="550" t="s">
        <v>22</v>
      </c>
      <c r="N21" s="648"/>
      <c r="O21" s="1242"/>
      <c r="P21" s="1242"/>
      <c r="Q21" s="1242"/>
      <c r="R21" s="1242"/>
      <c r="S21" s="1242"/>
      <c r="T21" s="1242"/>
      <c r="U21" s="1242"/>
      <c r="V21" s="1242"/>
      <c r="W21" s="632" t="s">
        <v>635</v>
      </c>
      <c r="Y21" s="591"/>
      <c r="Z21" s="591" t="str">
        <f t="shared" si="0"/>
        <v xml:space="preserve">Источник тепловой энергии  </v>
      </c>
      <c r="AA21" s="591"/>
      <c r="AB21" s="591"/>
    </row>
    <row r="22" spans="1:28" ht="101.25">
      <c r="A22" s="1241"/>
      <c r="B22" s="1241"/>
      <c r="C22" s="1241"/>
      <c r="D22" s="1241"/>
      <c r="E22" s="1241">
        <v>1</v>
      </c>
      <c r="F22" s="851"/>
      <c r="G22" s="851"/>
      <c r="H22" s="849">
        <v>1</v>
      </c>
      <c r="I22" s="1241">
        <v>1</v>
      </c>
      <c r="J22" s="851"/>
      <c r="K22" s="856"/>
      <c r="L22" s="595" t="str">
        <f>mergeValue(A22) &amp;"."&amp; mergeValue(B22)&amp;"."&amp; mergeValue(C22)&amp;"."&amp; mergeValue(D22)&amp;"."&amp; mergeValue(E22)</f>
        <v>1.1.1.1.1</v>
      </c>
      <c r="M22" s="556" t="s">
        <v>9</v>
      </c>
      <c r="N22" s="648"/>
      <c r="O22" s="1243"/>
      <c r="P22" s="1243"/>
      <c r="Q22" s="1243"/>
      <c r="R22" s="1243"/>
      <c r="S22" s="1243"/>
      <c r="T22" s="1243"/>
      <c r="U22" s="1243"/>
      <c r="V22" s="1243"/>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41"/>
      <c r="B23" s="1241"/>
      <c r="C23" s="1241"/>
      <c r="D23" s="1241"/>
      <c r="E23" s="1241"/>
      <c r="F23" s="1241">
        <v>1</v>
      </c>
      <c r="G23" s="849"/>
      <c r="H23" s="849"/>
      <c r="I23" s="1241"/>
      <c r="J23" s="1241">
        <v>1</v>
      </c>
      <c r="K23" s="857"/>
      <c r="L23" s="595" t="str">
        <f>mergeValue(A23) &amp;"."&amp; mergeValue(B23)&amp;"."&amp; mergeValue(C23)&amp;"."&amp; mergeValue(D23)&amp;"."&amp; mergeValue(E23)&amp;"."&amp; mergeValue(F23)</f>
        <v>1.1.1.1.1.1</v>
      </c>
      <c r="M23" s="557" t="s">
        <v>10</v>
      </c>
      <c r="N23" s="648"/>
      <c r="O23" s="1244"/>
      <c r="P23" s="1245"/>
      <c r="Q23" s="1245"/>
      <c r="R23" s="1245"/>
      <c r="S23" s="1245"/>
      <c r="T23" s="1245"/>
      <c r="U23" s="1245"/>
      <c r="V23" s="1246"/>
      <c r="W23" s="632" t="s">
        <v>637</v>
      </c>
      <c r="Y23" s="591"/>
      <c r="Z23" s="591" t="str">
        <f t="shared" si="0"/>
        <v>Группа потребителей</v>
      </c>
      <c r="AA23" s="591"/>
      <c r="AB23" s="591"/>
    </row>
    <row r="24" spans="1:28" ht="189" customHeight="1">
      <c r="A24" s="1241"/>
      <c r="B24" s="1241"/>
      <c r="C24" s="1241"/>
      <c r="D24" s="1241"/>
      <c r="E24" s="1241"/>
      <c r="F24" s="1241"/>
      <c r="G24" s="849">
        <v>1</v>
      </c>
      <c r="H24" s="849"/>
      <c r="I24" s="1241"/>
      <c r="J24" s="1241"/>
      <c r="K24" s="857">
        <v>1</v>
      </c>
      <c r="L24" s="595" t="str">
        <f>mergeValue(A24) &amp;"."&amp; mergeValue(B24)&amp;"."&amp; mergeValue(C24)&amp;"."&amp; mergeValue(D24)&amp;"."&amp; mergeValue(E24)&amp;"."&amp; mergeValue(F24)&amp;"."&amp; mergeValue(G24)</f>
        <v>1.1.1.1.1.1.1</v>
      </c>
      <c r="M24" s="1071"/>
      <c r="N24" s="648"/>
      <c r="O24" s="564"/>
      <c r="P24" s="564"/>
      <c r="Q24" s="1096"/>
      <c r="R24" s="1236"/>
      <c r="S24" s="1237" t="s">
        <v>84</v>
      </c>
      <c r="T24" s="1236"/>
      <c r="U24" s="1237" t="s">
        <v>85</v>
      </c>
      <c r="V24" s="564"/>
      <c r="W24" s="1212" t="s">
        <v>656</v>
      </c>
      <c r="X24" s="587" t="str">
        <f>strCheckDate(O25:V25)</f>
        <v/>
      </c>
      <c r="Y24" s="591"/>
      <c r="Z24" s="591" t="str">
        <f t="shared" si="0"/>
        <v/>
      </c>
      <c r="AA24" s="591"/>
      <c r="AB24" s="591"/>
    </row>
    <row r="25" spans="1:28" ht="11.25" hidden="1" customHeight="1">
      <c r="A25" s="1241"/>
      <c r="B25" s="1241"/>
      <c r="C25" s="1241"/>
      <c r="D25" s="1241"/>
      <c r="E25" s="1241"/>
      <c r="F25" s="1241"/>
      <c r="G25" s="849"/>
      <c r="H25" s="849"/>
      <c r="I25" s="1241"/>
      <c r="J25" s="1241"/>
      <c r="K25" s="857"/>
      <c r="L25" s="602"/>
      <c r="M25" s="648"/>
      <c r="N25" s="648"/>
      <c r="O25" s="564"/>
      <c r="P25" s="564"/>
      <c r="Q25" s="586" t="str">
        <f>R24 &amp; "-" &amp; T24</f>
        <v>-</v>
      </c>
      <c r="R25" s="1236"/>
      <c r="S25" s="1237"/>
      <c r="T25" s="1236"/>
      <c r="U25" s="1237"/>
      <c r="V25" s="564"/>
      <c r="W25" s="1213"/>
      <c r="Y25" s="591"/>
      <c r="Z25" s="591" t="str">
        <f t="shared" si="0"/>
        <v/>
      </c>
      <c r="AA25" s="591"/>
      <c r="AB25" s="591"/>
    </row>
    <row r="26" spans="1:28" ht="15" customHeight="1">
      <c r="A26" s="1241"/>
      <c r="B26" s="1241"/>
      <c r="C26" s="1241"/>
      <c r="D26" s="1241"/>
      <c r="E26" s="1241"/>
      <c r="F26" s="1241"/>
      <c r="G26" s="851"/>
      <c r="H26" s="849"/>
      <c r="I26" s="1241"/>
      <c r="J26" s="1241"/>
      <c r="K26" s="856"/>
      <c r="L26" s="540"/>
      <c r="M26" s="559" t="s">
        <v>25</v>
      </c>
      <c r="N26" s="566"/>
      <c r="O26" s="566"/>
      <c r="P26" s="566"/>
      <c r="Q26" s="566"/>
      <c r="R26" s="566"/>
      <c r="S26" s="566"/>
      <c r="T26" s="566"/>
      <c r="U26" s="566"/>
      <c r="V26" s="562"/>
      <c r="W26" s="1214"/>
      <c r="Y26" s="591"/>
      <c r="Z26" s="591" t="str">
        <f t="shared" si="0"/>
        <v>Добавить вид теплоносителя (параметры теплоносителя)</v>
      </c>
      <c r="AA26" s="591"/>
      <c r="AB26" s="591"/>
    </row>
    <row r="27" spans="1:28" ht="15" customHeight="1">
      <c r="A27" s="1241"/>
      <c r="B27" s="1241"/>
      <c r="C27" s="1241"/>
      <c r="D27" s="1241"/>
      <c r="E27" s="1241"/>
      <c r="F27" s="851"/>
      <c r="G27" s="851"/>
      <c r="H27" s="849"/>
      <c r="I27" s="124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41"/>
      <c r="B28" s="1241"/>
      <c r="C28" s="1241"/>
      <c r="D28" s="124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41"/>
      <c r="B29" s="1241"/>
      <c r="C29" s="124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41"/>
      <c r="B30" s="124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4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5" t="s">
        <v>633</v>
      </c>
      <c r="N34" s="1205"/>
      <c r="O34" s="1205"/>
      <c r="P34" s="1205"/>
      <c r="Q34" s="1205"/>
      <c r="R34" s="1205"/>
      <c r="S34" s="1205"/>
      <c r="T34" s="1205"/>
      <c r="U34" s="1205"/>
      <c r="V34" s="1205"/>
      <c r="W34" s="1205"/>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6" t="s">
        <v>492</v>
      </c>
      <c r="G2" s="1207"/>
      <c r="H2" s="1208"/>
      <c r="I2" s="436"/>
    </row>
    <row r="3" spans="1:20" ht="3" customHeight="1"/>
    <row r="4" spans="1:20" s="190" customFormat="1" ht="11.25">
      <c r="A4" s="214"/>
      <c r="B4" s="214"/>
      <c r="C4" s="214"/>
      <c r="D4" s="214"/>
      <c r="F4" s="1158" t="s">
        <v>454</v>
      </c>
      <c r="G4" s="1158"/>
      <c r="H4" s="1158"/>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0"/>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593</v>
      </c>
      <c r="H11" s="317" t="str">
        <f>IF(region_name="","",region_name)</f>
        <v>Ставропольский край</v>
      </c>
      <c r="I11" s="196" t="s">
        <v>500</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499</v>
      </c>
      <c r="H13" s="317"/>
      <c r="I13" s="1211" t="s">
        <v>592</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403</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594</v>
      </c>
      <c r="H19" s="120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817</vt:i4>
      </vt:variant>
    </vt:vector>
  </HeadingPairs>
  <TitlesOfParts>
    <vt:vector size="829"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Т-ТН</vt:lpstr>
      <vt:lpstr>Форма 4.2.2 | Т-ТН</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add_CT_5</vt:lpstr>
      <vt:lpstr>add_CT_6</vt:lpstr>
      <vt:lpstr>add_CT_7</vt:lpstr>
      <vt:lpstr>add_CT_8</vt:lpstr>
      <vt:lpstr>add_CT_9</vt:lpstr>
      <vt:lpstr>add_MO_1</vt:lpstr>
      <vt:lpstr>add_MO_10</vt:lpstr>
      <vt:lpstr>add_MO_2</vt:lpstr>
      <vt:lpstr>add_MO_3</vt:lpstr>
      <vt:lpstr>add_MO_3_i</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a.ahtirskaya</cp:lastModifiedBy>
  <cp:lastPrinted>2013-08-29T08:11:20Z</cp:lastPrinted>
  <dcterms:created xsi:type="dcterms:W3CDTF">2004-05-21T07:18:45Z</dcterms:created>
  <dcterms:modified xsi:type="dcterms:W3CDTF">2018-12-27T11:39:54Z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